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В.Волошина" sheetId="1" r:id="rId1"/>
  </sheets>
  <definedNames>
    <definedName name="_xlnm.Print_Area" localSheetId="0">'В.Волошина'!$A$1:$K$208</definedName>
  </definedNames>
  <calcPr fullCalcOnLoad="1"/>
</workbook>
</file>

<file path=xl/sharedStrings.xml><?xml version="1.0" encoding="utf-8"?>
<sst xmlns="http://schemas.openxmlformats.org/spreadsheetml/2006/main" count="212" uniqueCount="171">
  <si>
    <t>УТВЕРЖДАЮ:</t>
  </si>
  <si>
    <t xml:space="preserve">                            Директор МБОУ ДОД "ЦДОД им.В.Волошиной"</t>
  </si>
  <si>
    <t>(Руководитель муниципального учреждения)</t>
  </si>
  <si>
    <t>Чередова И.П.</t>
  </si>
  <si>
    <t>(подпись) (расшифровка подписи)</t>
  </si>
  <si>
    <t>СОГЛАСОВАНО:</t>
  </si>
  <si>
    <t xml:space="preserve">                  Заместитель начальника УО администрации г.Кемерово</t>
  </si>
  <si>
    <t>(Руководитель отраслевого подразделения)</t>
  </si>
  <si>
    <t>Друшлякова Л.Н.</t>
  </si>
  <si>
    <t>ПЛАН ФИНАНСОВО-ХОЗЯЙСТВЕННОЙ</t>
  </si>
  <si>
    <t>ДЕЯТЕЛЬНОСТИ МУНИЦИПАЛЬНЫХ УЧРЕЖДЕНИЙ</t>
  </si>
  <si>
    <t>Наименование учреждения</t>
  </si>
  <si>
    <t xml:space="preserve">МБОУ ДОД "Центр дополнительного образования </t>
  </si>
  <si>
    <t>форма по ОКУД</t>
  </si>
  <si>
    <t>детей имени Веры Волошиной"</t>
  </si>
  <si>
    <t>по ОКПО</t>
  </si>
  <si>
    <t>Наименование органа, осуществляющего</t>
  </si>
  <si>
    <t xml:space="preserve"> Управления образования администрации</t>
  </si>
  <si>
    <t>функции и полномочия учредителя</t>
  </si>
  <si>
    <t>города Кемерово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</si>
  <si>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</si>
  <si>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</si>
  <si>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</si>
  <si>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</t>
  </si>
  <si>
    <t>по ОКЕИ</t>
  </si>
  <si>
    <t>по ОКВ</t>
  </si>
  <si>
    <t>Единица измерения: руб.</t>
  </si>
  <si>
    <t>1. Цели деятельности учреждения в соответствии с федеральными законами, иными нормативными правовыми актами</t>
  </si>
  <si>
    <t>и уставом учреждения.</t>
  </si>
  <si>
    <t xml:space="preserve">развитие творческой и социальной одарённости обучающихся: создание максимально благоприятных условий для </t>
  </si>
  <si>
    <t>а) художественно-эстетического, экологического, физического, интеллектуального развития обучающихся;</t>
  </si>
  <si>
    <t>б) удовлетворения их потребностей, интересов и дарований;</t>
  </si>
  <si>
    <t>в) самореализации личности;</t>
  </si>
  <si>
    <t>г) адаптации личности к жизни в обществе.</t>
  </si>
  <si>
    <t>2. Виды деятельности учреждения, относящиеся к его основным видам деятельности в соответствии с уставом учрежде-</t>
  </si>
  <si>
    <t>ния</t>
  </si>
  <si>
    <t>реализация дополнительных образовательных программ и услуг различной направленности, в том числе:</t>
  </si>
  <si>
    <t xml:space="preserve">художественно-эстетическая, эколого-биологическая, военно-патриотическая, туристско-краеведческая, </t>
  </si>
  <si>
    <t>естественно-научная и социально-педагогическая.</t>
  </si>
  <si>
    <t>3. Параметры муниципального задания, установленного учреждению</t>
  </si>
  <si>
    <t>4. Параметры услуг (работ), относящихся в соответствии с уставом к основным видам деятельности учреждения, предо-</t>
  </si>
  <si>
    <t>ставление (выполнение) которых для физических и юридических лиц осуществляется на платной основе</t>
  </si>
  <si>
    <t>5. Информация о порядке установления и размере платы за оказание услуг (выполнение  работ), относящихся в соответ-</t>
  </si>
  <si>
    <t>ствии с уставом к основным видам деятельности учреждения, предоставление которых для физических и юридических</t>
  </si>
  <si>
    <t>осуществляется на платной основе</t>
  </si>
  <si>
    <t>6. Перечень движимого и недвижимого имущества, закрепленного на праве оперативного управления за учреждением,</t>
  </si>
  <si>
    <t>на дату составления Плана</t>
  </si>
  <si>
    <r>
      <t xml:space="preserve">7. Общая балансовая стоимость </t>
    </r>
    <r>
      <rPr>
        <b/>
        <i/>
        <sz val="9"/>
        <rFont val="Times New Roman"/>
        <family val="1"/>
      </rPr>
      <t>недвижимого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</si>
  <si>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</si>
  <si>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</si>
  <si>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 xml:space="preserve"> - приобретенного учреждением за счет выделенных собственником имущества учреждения средств</t>
  </si>
  <si>
    <t xml:space="preserve"> - приобретенного учреждением за счет доходов, полученных от иной приносящей доход деятельности</t>
  </si>
  <si>
    <t>9. Сведения о наличии государственной регистрации права муниципальной собственности и права оперативного управ-</t>
  </si>
  <si>
    <t>ления учреждения на недвижимое имущество (Свидетельство о государственной регистрации права)</t>
  </si>
  <si>
    <t>10. Сведения о соблюдении учреждением требований положения "О реестре муниципальной собственности города Кеме-</t>
  </si>
  <si>
    <t xml:space="preserve">рово", утвержденнного решением Кемеровского городского Совета народных депутатов от 28.11.2008 № 176. </t>
  </si>
  <si>
    <t xml:space="preserve">Требования положения "О реестре муниципальной собственности города Кемерово" , утвержденного решением </t>
  </si>
  <si>
    <t xml:space="preserve">Кемеровского городского Совета народных депутатов от 28.11.2008 № 176 соблюдаются </t>
  </si>
  <si>
    <t>11. Сведения об имуществе учреждения, переданном в аренду сторонним организациям</t>
  </si>
  <si>
    <t>12. Сведения об имуществе, арендуемом учреждением или предоставленном учреждению по договору безвозмездного</t>
  </si>
  <si>
    <t>пользования.</t>
  </si>
  <si>
    <t>Показатели финансового состояния учреждения</t>
  </si>
  <si>
    <t>Наименование показателя</t>
  </si>
  <si>
    <t>Сумма, тыс.руб.</t>
  </si>
  <si>
    <t>Нефинансовые активы, всего:</t>
  </si>
  <si>
    <t>из них:                                                                                                                           недвижимое имущество, всего:</t>
  </si>
  <si>
    <t>в том числе:                                                                                                                  остаточная стоимость</t>
  </si>
  <si>
    <t>особо ценное имущество,                                                                                                         всего</t>
  </si>
  <si>
    <t>Финансовые активы, всего</t>
  </si>
  <si>
    <t>Обязательства, всего</t>
  </si>
  <si>
    <t>№ п/п</t>
  </si>
  <si>
    <t>Всего</t>
  </si>
  <si>
    <t>В том числе</t>
  </si>
  <si>
    <t>По лицевым счетам, открытым в органах осуществляющих ведение лицевых счетов учреждений (в ораганах Федерального казначейства)</t>
  </si>
  <si>
    <t>По счетам, открытым в кредитных организациях</t>
  </si>
  <si>
    <t>1.</t>
  </si>
  <si>
    <t>Планируемый остаток средств на начало планируемого года</t>
  </si>
  <si>
    <t>2.</t>
  </si>
  <si>
    <t>Поступления, всего:</t>
  </si>
  <si>
    <t>в том числе:</t>
  </si>
  <si>
    <t>2.1.</t>
  </si>
  <si>
    <t>Субсидии на выполнение муниципального задания</t>
  </si>
  <si>
    <t>2.2.</t>
  </si>
  <si>
    <t>Субсидии на иные цели</t>
  </si>
  <si>
    <t>2.3.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</si>
  <si>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</si>
  <si>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2.3.1.</t>
  </si>
  <si>
    <t>дополнительные образовательные услуги</t>
  </si>
  <si>
    <t>2.4.</t>
  </si>
  <si>
    <t>Поступления от иной приносящей доход деятельности, всего:</t>
  </si>
  <si>
    <t>2.4.1.</t>
  </si>
  <si>
    <t>Арендная плата</t>
  </si>
  <si>
    <t>2.4.2.</t>
  </si>
  <si>
    <t>Возмещение коммунальных услуг</t>
  </si>
  <si>
    <t>2.4.3.</t>
  </si>
  <si>
    <t>Иные поступления</t>
  </si>
  <si>
    <t>3.</t>
  </si>
  <si>
    <t>Выплаты, всего:</t>
  </si>
  <si>
    <t xml:space="preserve"> - заработная плата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</si>
  <si>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</si>
  <si>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</si>
  <si>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</si>
  <si>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расходы</t>
  </si>
  <si>
    <t xml:space="preserve"> - коммунальные расходы</t>
  </si>
  <si>
    <t xml:space="preserve"> - услуги по содержанию имущества</t>
  </si>
  <si>
    <t xml:space="preserve"> - капитальный ремонт</t>
  </si>
  <si>
    <t xml:space="preserve"> - прочие услуги</t>
  </si>
  <si>
    <t xml:space="preserve"> - прочие расходы</t>
  </si>
  <si>
    <t xml:space="preserve"> - мероприятия</t>
  </si>
  <si>
    <t xml:space="preserve"> - налог на имущество, землю</t>
  </si>
  <si>
    <t xml:space="preserve"> - увеличение стоимости основных средств</t>
  </si>
  <si>
    <t xml:space="preserve"> - увеличение стоимости материальных запасов</t>
  </si>
  <si>
    <t>3.1.</t>
  </si>
  <si>
    <t>Из выплат всего                                 -за счет субсидии</t>
  </si>
  <si>
    <t>3.2.</t>
  </si>
  <si>
    <t>Из выплат всего                                    -за счет внебюджетных средств</t>
  </si>
  <si>
    <t>4.</t>
  </si>
  <si>
    <t>Планируемый остаток средств на конец планируемого года</t>
  </si>
  <si>
    <t>Руководитель учреждения</t>
  </si>
  <si>
    <t>И.П.Чередова</t>
  </si>
  <si>
    <t>(подпись)</t>
  </si>
  <si>
    <t>(расшифровка подписи)</t>
  </si>
  <si>
    <t>М.П.</t>
  </si>
  <si>
    <t>Главный бухгалтер</t>
  </si>
  <si>
    <t>Т.И.Ушакова</t>
  </si>
  <si>
    <t>Перечень движимого и недвижимого имущества учреждения</t>
  </si>
  <si>
    <t>Кол-во ед.</t>
  </si>
  <si>
    <t>Недвижимое имущество, всего</t>
  </si>
  <si>
    <t>из него:</t>
  </si>
  <si>
    <t>Здания</t>
  </si>
  <si>
    <t>Сооружения</t>
  </si>
  <si>
    <t>Движимое имущество, всего</t>
  </si>
  <si>
    <t>Машины</t>
  </si>
  <si>
    <t>Оборудование</t>
  </si>
  <si>
    <t>Транспортные средства</t>
  </si>
  <si>
    <t>Производственный и хозяйственный инвентарь</t>
  </si>
  <si>
    <t>особо ценного</t>
  </si>
  <si>
    <t>Итого:</t>
  </si>
  <si>
    <t>В оперативном управлении нежилые здания по адресу: г.Кемерово, б.Строителей, д.42а</t>
  </si>
  <si>
    <t>Ответственный исполнитель                                                      ___________  ___________  ___________________________________</t>
  </si>
  <si>
    <t xml:space="preserve">(должность) (подпись) </t>
  </si>
  <si>
    <t>(расшифровка подписи)телефон</t>
  </si>
  <si>
    <t xml:space="preserve">специалист ЭО </t>
  </si>
  <si>
    <t>О.Г.Троегубова</t>
  </si>
  <si>
    <t xml:space="preserve">                                                              650000, Россия, г.Кемерово, ул.Мичурина, д.19</t>
  </si>
  <si>
    <t>(ИНН)                                                           4205020051</t>
  </si>
  <si>
    <t>Код причины постановки на учет (КПП)    420501001</t>
  </si>
  <si>
    <t>из них:                                                                                                  дебиторская задолженность по доходам</t>
  </si>
  <si>
    <t>из них:                                                                                                  дебиторская задолженность по расходам</t>
  </si>
  <si>
    <t>из них:                                                                                              просроченная кредиторская задолженность</t>
  </si>
  <si>
    <t>в том числе:                                                                                                                          по заработной плате</t>
  </si>
  <si>
    <t xml:space="preserve">Показатели по поступлениям и выплатам учреждения                                                                               </t>
  </si>
  <si>
    <t>2.3.2.</t>
  </si>
  <si>
    <t>содержание детей в дошкольных группах</t>
  </si>
  <si>
    <t>* Справочно: Объем публичных обязательств, всего</t>
  </si>
  <si>
    <t xml:space="preserve">    26933149,69 рублей</t>
  </si>
  <si>
    <t>НА 2013 год.</t>
  </si>
  <si>
    <t>От " 9 " января 2013 г.</t>
  </si>
  <si>
    <r>
      <t xml:space="preserve">8. Общая балансовая стоимость </t>
    </r>
    <r>
      <rPr>
        <b/>
        <i/>
        <sz val="9"/>
        <rFont val="Times New Roman"/>
        <family val="1"/>
      </rPr>
      <t>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 - 6784579,68 рублей</t>
    </r>
  </si>
  <si>
    <t>в том числе балансовая стоимость особо ценного движимого имущества                            -                           2782000 рублей</t>
  </si>
  <si>
    <t>(Свидетельство 42АГ 929141 от 17.05.2012г.),</t>
  </si>
  <si>
    <t>г.Кемерово, ул.Мичурина, д.19 (Свидетельство 42АГ 933684 от 17.05.2012г.),</t>
  </si>
  <si>
    <t>г.Кемерово, ул.Мичурина, д.19 (Свидетельство 42АГ 956530 от 28.06.2012г.),</t>
  </si>
  <si>
    <t>г.Кемерово, ул.Мичурина, д.19 (Свидетельство 42АГ 933187 от 17.05.2012г.),</t>
  </si>
  <si>
    <t>г.Кемерово, ул.Арочная, д.18 (Свидетельство 42АГ 933686 от 17.05.2012г.),</t>
  </si>
  <si>
    <t>г.Кемерово, ул.Арочная, д.18 (Свидетельство 42АГ 929140 от 17.05.2012г.).</t>
  </si>
  <si>
    <t>56-02-32</t>
  </si>
  <si>
    <t>"___"____________2013г.</t>
  </si>
  <si>
    <t>Имущество по договору аренды или по договору безвозмездного пользования учреждению не предоставляется.</t>
  </si>
  <si>
    <t>Предоставление дополнительного образования в учреждении по внешкольной работе для 7318 детей на 2013 год</t>
  </si>
  <si>
    <t>Договор аренды от 01.04.2011г. №286 площадью 51,2 кв.м.по адресу: б-р Строителей, д.42А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</si>
</sst>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2" fontId="2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4" fontId="1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" fontId="2" fillId="33" borderId="2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33" borderId="22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" fontId="4" fillId="33" borderId="21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4" fillId="33" borderId="22" xfId="0" applyNumberFormat="1" applyFont="1" applyFill="1" applyBorder="1" applyAlignment="1">
      <alignment horizontal="center" wrapText="1"/>
    </xf>
    <xf numFmtId="4" fontId="47" fillId="33" borderId="21" xfId="0" applyNumberFormat="1" applyFont="1" applyFill="1" applyBorder="1" applyAlignment="1">
      <alignment horizontal="center" wrapText="1"/>
    </xf>
    <xf numFmtId="4" fontId="47" fillId="33" borderId="12" xfId="0" applyNumberFormat="1" applyFont="1" applyFill="1" applyBorder="1" applyAlignment="1">
      <alignment horizontal="center" wrapText="1"/>
    </xf>
    <xf numFmtId="4" fontId="47" fillId="33" borderId="22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tabSelected="1" zoomScaleSheetLayoutView="90" zoomScalePageLayoutView="0" workbookViewId="0" topLeftCell="A1">
      <selection activeCell="A106" sqref="A106"/>
    </sheetView>
  </sheetViews>
  <sheetFormatPr defaultColWidth="9.00390625" defaultRowHeight="12.75"/>
  <cols>
    <col min="1" max="1" width="9.875" style="0" customWidth="1"/>
    <col min="2" max="2" width="9.125" style="1" customWidth="1"/>
    <col min="3" max="3" width="19.875" style="1" customWidth="1"/>
    <col min="4" max="4" width="13.125" style="1" customWidth="1"/>
    <col min="5" max="5" width="4.25390625" style="1" customWidth="1"/>
    <col min="6" max="6" width="16.75390625" style="1" customWidth="1"/>
    <col min="7" max="7" width="5.00390625" style="1" customWidth="1"/>
    <col min="8" max="8" width="5.625" style="1" customWidth="1"/>
    <col min="9" max="9" width="9.125" style="1" customWidth="1"/>
    <col min="10" max="10" width="12.625" style="7" customWidth="1"/>
    <col min="13" max="13" width="11.125" style="0" customWidth="1"/>
  </cols>
  <sheetData>
    <row r="1" ht="9.75" customHeight="1">
      <c r="J1" s="2"/>
    </row>
    <row r="2" ht="9.75" customHeight="1">
      <c r="J2" s="2" t="s">
        <v>0</v>
      </c>
    </row>
    <row r="3" spans="6:10" ht="9.75" customHeight="1">
      <c r="F3" s="1" t="s">
        <v>1</v>
      </c>
      <c r="H3" s="3"/>
      <c r="I3" s="3"/>
      <c r="J3" s="4"/>
    </row>
    <row r="4" ht="9.75" customHeight="1">
      <c r="J4" s="5" t="s">
        <v>2</v>
      </c>
    </row>
    <row r="5" spans="8:10" ht="9.75" customHeight="1">
      <c r="H5" s="3"/>
      <c r="I5" s="3"/>
      <c r="J5" s="6" t="s">
        <v>3</v>
      </c>
    </row>
    <row r="6" ht="9.75" customHeight="1">
      <c r="J6" s="7" t="s">
        <v>4</v>
      </c>
    </row>
    <row r="7" ht="9.75" customHeight="1">
      <c r="J7" s="7" t="s">
        <v>167</v>
      </c>
    </row>
    <row r="8" ht="9.75" customHeight="1"/>
    <row r="9" ht="9.75" customHeight="1">
      <c r="J9" s="7" t="s">
        <v>5</v>
      </c>
    </row>
    <row r="10" spans="6:10" ht="9.75" customHeight="1">
      <c r="F10" s="1" t="s">
        <v>6</v>
      </c>
      <c r="H10" s="3"/>
      <c r="I10" s="3"/>
      <c r="J10" s="4"/>
    </row>
    <row r="11" ht="9.75" customHeight="1">
      <c r="J11" s="5" t="s">
        <v>7</v>
      </c>
    </row>
    <row r="12" spans="8:10" ht="9.75" customHeight="1">
      <c r="H12" s="3"/>
      <c r="I12" s="3"/>
      <c r="J12" s="6" t="s">
        <v>8</v>
      </c>
    </row>
    <row r="13" ht="9.75" customHeight="1">
      <c r="J13" s="7" t="s">
        <v>4</v>
      </c>
    </row>
    <row r="14" ht="9.75" customHeight="1">
      <c r="J14" s="7" t="s">
        <v>167</v>
      </c>
    </row>
    <row r="16" spans="2:10" ht="12.75">
      <c r="B16" s="64" t="s">
        <v>9</v>
      </c>
      <c r="C16" s="64"/>
      <c r="D16" s="64"/>
      <c r="E16" s="64"/>
      <c r="F16" s="64"/>
      <c r="G16" s="64"/>
      <c r="H16" s="64"/>
      <c r="I16" s="64"/>
      <c r="J16" s="64"/>
    </row>
    <row r="17" spans="2:10" ht="12.75">
      <c r="B17" s="64" t="s">
        <v>10</v>
      </c>
      <c r="C17" s="64"/>
      <c r="D17" s="64"/>
      <c r="E17" s="64"/>
      <c r="F17" s="64"/>
      <c r="G17" s="64"/>
      <c r="H17" s="64"/>
      <c r="I17" s="64"/>
      <c r="J17" s="64"/>
    </row>
    <row r="18" spans="2:10" ht="12.75">
      <c r="B18" s="64" t="s">
        <v>156</v>
      </c>
      <c r="C18" s="64"/>
      <c r="D18" s="64"/>
      <c r="E18" s="64"/>
      <c r="F18" s="64"/>
      <c r="G18" s="64"/>
      <c r="H18" s="64"/>
      <c r="I18" s="64"/>
      <c r="J18" s="64"/>
    </row>
    <row r="19" spans="2:10" ht="12.75">
      <c r="B19" s="129" t="s">
        <v>157</v>
      </c>
      <c r="C19" s="129"/>
      <c r="D19" s="129"/>
      <c r="E19" s="129"/>
      <c r="F19" s="129"/>
      <c r="G19" s="129"/>
      <c r="H19" s="129"/>
      <c r="I19" s="129"/>
      <c r="J19" s="129"/>
    </row>
    <row r="20" ht="12.75">
      <c r="I20" s="7"/>
    </row>
    <row r="21" spans="1:10" ht="12.75">
      <c r="A21" s="1" t="s">
        <v>11</v>
      </c>
      <c r="D21" s="3" t="s">
        <v>12</v>
      </c>
      <c r="E21" s="3"/>
      <c r="F21" s="3"/>
      <c r="G21" s="3"/>
      <c r="I21" s="7" t="s">
        <v>13</v>
      </c>
      <c r="J21" s="8"/>
    </row>
    <row r="22" spans="4:10" ht="12.75">
      <c r="D22" s="9" t="s">
        <v>14</v>
      </c>
      <c r="E22" s="9"/>
      <c r="F22" s="9"/>
      <c r="G22" s="10"/>
      <c r="I22" s="7" t="s">
        <v>15</v>
      </c>
      <c r="J22" s="11">
        <v>46339755</v>
      </c>
    </row>
    <row r="23" spans="1:10" ht="12.75">
      <c r="A23" s="1" t="s">
        <v>16</v>
      </c>
      <c r="E23" s="15"/>
      <c r="F23" s="15"/>
      <c r="G23" s="15"/>
      <c r="I23" s="7"/>
      <c r="J23" s="124">
        <v>911</v>
      </c>
    </row>
    <row r="24" spans="1:10" ht="12.75">
      <c r="A24" s="1" t="s">
        <v>18</v>
      </c>
      <c r="D24" s="3" t="s">
        <v>17</v>
      </c>
      <c r="E24" s="3"/>
      <c r="F24" s="3"/>
      <c r="G24" s="3"/>
      <c r="J24" s="130"/>
    </row>
    <row r="25" spans="1:10" ht="12.75">
      <c r="A25" s="13"/>
      <c r="B25" s="3"/>
      <c r="C25" s="3"/>
      <c r="D25" s="54" t="s">
        <v>19</v>
      </c>
      <c r="E25" s="54"/>
      <c r="F25" s="54"/>
      <c r="G25" s="54"/>
      <c r="I25" s="7" t="s">
        <v>20</v>
      </c>
      <c r="J25" s="125"/>
    </row>
    <row r="26" spans="1:16" ht="12.75">
      <c r="A26" s="1" t="s">
        <v>21</v>
      </c>
      <c r="D26" s="54"/>
      <c r="E26" s="54"/>
      <c r="F26" s="54"/>
      <c r="G26" s="54"/>
      <c r="J26" s="124">
        <v>32401000000</v>
      </c>
      <c r="P26" s="14"/>
    </row>
    <row r="27" spans="1:16" ht="12.75">
      <c r="A27" s="13" t="s">
        <v>144</v>
      </c>
      <c r="B27" s="3"/>
      <c r="C27" s="3"/>
      <c r="D27" s="3"/>
      <c r="E27" s="3"/>
      <c r="F27" s="3"/>
      <c r="G27" s="3"/>
      <c r="I27" s="7" t="s">
        <v>22</v>
      </c>
      <c r="J27" s="125"/>
      <c r="P27" s="14"/>
    </row>
    <row r="28" spans="1:10" ht="12.75">
      <c r="A28" s="1" t="s">
        <v>23</v>
      </c>
      <c r="G28" s="15"/>
      <c r="I28" s="7"/>
      <c r="J28" s="124">
        <v>383</v>
      </c>
    </row>
    <row r="29" spans="1:10" ht="12.75">
      <c r="A29" s="9" t="s">
        <v>145</v>
      </c>
      <c r="B29" s="10"/>
      <c r="C29" s="15"/>
      <c r="D29" s="15"/>
      <c r="E29" s="15"/>
      <c r="F29" s="15"/>
      <c r="G29" s="15"/>
      <c r="I29" s="7" t="s">
        <v>24</v>
      </c>
      <c r="J29" s="125"/>
    </row>
    <row r="30" spans="1:10" ht="12.75">
      <c r="A30" s="9" t="s">
        <v>146</v>
      </c>
      <c r="B30" s="9"/>
      <c r="C30" s="9"/>
      <c r="D30" s="15"/>
      <c r="E30" s="15"/>
      <c r="F30" s="15"/>
      <c r="G30" s="15"/>
      <c r="I30" s="7" t="s">
        <v>25</v>
      </c>
      <c r="J30" s="8"/>
    </row>
    <row r="31" spans="1:11" ht="12.75">
      <c r="A31" s="1" t="s">
        <v>26</v>
      </c>
      <c r="I31" s="16"/>
      <c r="J31" s="16"/>
      <c r="K31" s="17"/>
    </row>
    <row r="32" ht="12.75">
      <c r="I32" s="7"/>
    </row>
    <row r="33" spans="1:10" s="19" customFormat="1" ht="12.75">
      <c r="A33" s="18" t="s">
        <v>27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9" customFormat="1" ht="12.75">
      <c r="A34" s="126" t="s">
        <v>28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2.75">
      <c r="A35" s="20" t="s">
        <v>29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12.75">
      <c r="A36" s="20" t="s">
        <v>30</v>
      </c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2.75">
      <c r="A37" s="25" t="s">
        <v>31</v>
      </c>
      <c r="B37" s="23"/>
      <c r="C37" s="23"/>
      <c r="D37" s="23"/>
      <c r="E37" s="23"/>
      <c r="F37" s="23"/>
      <c r="G37" s="23"/>
      <c r="H37" s="23"/>
      <c r="I37" s="23"/>
      <c r="J37" s="24"/>
    </row>
    <row r="38" spans="1:10" ht="12.75">
      <c r="A38" s="25" t="s">
        <v>32</v>
      </c>
      <c r="B38" s="23"/>
      <c r="C38" s="23"/>
      <c r="D38" s="23"/>
      <c r="E38" s="23"/>
      <c r="F38" s="23"/>
      <c r="G38" s="23"/>
      <c r="H38" s="23"/>
      <c r="I38" s="23"/>
      <c r="J38" s="24"/>
    </row>
    <row r="39" spans="1:10" ht="12.75">
      <c r="A39" s="25" t="s">
        <v>33</v>
      </c>
      <c r="B39" s="23"/>
      <c r="C39" s="23"/>
      <c r="D39" s="23"/>
      <c r="E39" s="23"/>
      <c r="F39" s="23"/>
      <c r="G39" s="23"/>
      <c r="H39" s="23"/>
      <c r="I39" s="23"/>
      <c r="J39" s="24"/>
    </row>
    <row r="40" spans="1:10" s="19" customFormat="1" ht="12.75">
      <c r="A40" s="26" t="s">
        <v>34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s="19" customFormat="1" ht="12.75">
      <c r="A41" s="27" t="s">
        <v>35</v>
      </c>
      <c r="C41" s="27"/>
      <c r="D41" s="27"/>
      <c r="E41" s="27"/>
      <c r="F41" s="27"/>
      <c r="G41" s="27"/>
      <c r="H41" s="27"/>
      <c r="I41" s="27"/>
      <c r="J41" s="28"/>
    </row>
    <row r="42" spans="1:10" ht="12.75">
      <c r="A42" s="25" t="s">
        <v>36</v>
      </c>
      <c r="B42" s="21"/>
      <c r="C42" s="21"/>
      <c r="D42" s="21"/>
      <c r="E42" s="21"/>
      <c r="F42" s="21"/>
      <c r="G42" s="21"/>
      <c r="H42" s="21"/>
      <c r="I42" s="21"/>
      <c r="J42" s="22"/>
    </row>
    <row r="43" spans="1:10" ht="12.75">
      <c r="A43" s="29" t="s">
        <v>37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2.75">
      <c r="A44" s="29" t="s">
        <v>38</v>
      </c>
      <c r="B44" s="23"/>
      <c r="C44" s="23"/>
      <c r="D44" s="23"/>
      <c r="E44" s="23"/>
      <c r="F44" s="23"/>
      <c r="G44" s="23"/>
      <c r="H44" s="23"/>
      <c r="I44" s="23"/>
      <c r="J44" s="24"/>
    </row>
    <row r="45" spans="1:10" ht="12.75">
      <c r="A45" s="29"/>
      <c r="B45" s="23"/>
      <c r="C45" s="23"/>
      <c r="D45" s="23"/>
      <c r="E45" s="23"/>
      <c r="F45" s="23"/>
      <c r="G45" s="23"/>
      <c r="H45" s="23"/>
      <c r="I45" s="23"/>
      <c r="J45" s="24"/>
    </row>
    <row r="46" spans="1:10" s="19" customFormat="1" ht="12.75">
      <c r="A46" s="27" t="s">
        <v>39</v>
      </c>
      <c r="C46" s="27"/>
      <c r="D46" s="27"/>
      <c r="E46" s="27"/>
      <c r="F46" s="27"/>
      <c r="G46" s="27"/>
      <c r="H46" s="27"/>
      <c r="I46" s="27"/>
      <c r="J46" s="28"/>
    </row>
    <row r="47" spans="1:10" ht="25.5" customHeight="1">
      <c r="A47" s="25" t="s">
        <v>169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s="19" customFormat="1" ht="12.75">
      <c r="A48" s="27" t="s">
        <v>40</v>
      </c>
      <c r="C48" s="27"/>
      <c r="D48" s="27"/>
      <c r="E48" s="27"/>
      <c r="F48" s="27"/>
      <c r="G48" s="27"/>
      <c r="H48" s="27"/>
      <c r="I48" s="27"/>
      <c r="J48" s="28"/>
    </row>
    <row r="49" spans="1:10" s="19" customFormat="1" ht="12.75">
      <c r="A49" s="127" t="s">
        <v>41</v>
      </c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0" ht="12.75">
      <c r="A50" s="128"/>
      <c r="B50" s="128"/>
      <c r="C50" s="128"/>
      <c r="D50" s="128"/>
      <c r="E50" s="128"/>
      <c r="F50" s="53"/>
      <c r="G50" s="128"/>
      <c r="H50" s="128"/>
      <c r="I50" s="128"/>
      <c r="J50" s="128"/>
    </row>
    <row r="51" spans="1:10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9" customFormat="1" ht="12.75">
      <c r="A52" s="27" t="s">
        <v>42</v>
      </c>
      <c r="C52" s="27"/>
      <c r="D52" s="27"/>
      <c r="E52" s="27"/>
      <c r="F52" s="27"/>
      <c r="G52" s="27"/>
      <c r="H52" s="27"/>
      <c r="I52" s="27"/>
      <c r="J52" s="28"/>
    </row>
    <row r="53" spans="1:10" s="19" customFormat="1" ht="12.75">
      <c r="A53" s="27" t="s">
        <v>43</v>
      </c>
      <c r="C53" s="27"/>
      <c r="D53" s="27"/>
      <c r="E53" s="27"/>
      <c r="F53" s="27"/>
      <c r="G53" s="27"/>
      <c r="H53" s="27"/>
      <c r="I53" s="27"/>
      <c r="J53" s="28"/>
    </row>
    <row r="54" spans="1:10" s="19" customFormat="1" ht="12.75">
      <c r="A54" s="27" t="s">
        <v>44</v>
      </c>
      <c r="C54" s="27"/>
      <c r="D54" s="27"/>
      <c r="E54" s="27"/>
      <c r="F54" s="27"/>
      <c r="G54" s="27"/>
      <c r="H54" s="27"/>
      <c r="I54" s="27"/>
      <c r="J54" s="28"/>
    </row>
    <row r="55" spans="1:10" ht="12.75">
      <c r="A55" s="13"/>
      <c r="B55" s="3"/>
      <c r="C55" s="3"/>
      <c r="D55" s="3"/>
      <c r="E55" s="3"/>
      <c r="F55" s="3"/>
      <c r="G55" s="3"/>
      <c r="H55" s="3"/>
      <c r="I55" s="3"/>
      <c r="J55" s="6"/>
    </row>
    <row r="56" spans="1:10" ht="21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s="19" customFormat="1" ht="12.75">
      <c r="A57" s="27" t="s">
        <v>45</v>
      </c>
      <c r="C57" s="27"/>
      <c r="D57" s="27"/>
      <c r="E57" s="27"/>
      <c r="F57" s="27"/>
      <c r="G57" s="27"/>
      <c r="H57" s="27"/>
      <c r="I57" s="27"/>
      <c r="J57" s="28"/>
    </row>
    <row r="58" spans="1:10" s="19" customFormat="1" ht="13.5" thickBot="1">
      <c r="A58" s="27" t="s">
        <v>46</v>
      </c>
      <c r="C58" s="27"/>
      <c r="D58" s="27"/>
      <c r="E58" s="27"/>
      <c r="F58" s="27"/>
      <c r="G58" s="27"/>
      <c r="H58" s="27"/>
      <c r="I58" s="27"/>
      <c r="J58" s="28"/>
    </row>
    <row r="59" spans="1:10" s="19" customFormat="1" ht="13.5" thickBot="1">
      <c r="A59" s="119" t="s">
        <v>125</v>
      </c>
      <c r="B59" s="120"/>
      <c r="C59" s="120"/>
      <c r="D59" s="120"/>
      <c r="E59" s="120"/>
      <c r="F59" s="120"/>
      <c r="G59" s="120"/>
      <c r="H59" s="120"/>
      <c r="I59" s="121"/>
      <c r="J59" s="41" t="s">
        <v>126</v>
      </c>
    </row>
    <row r="60" spans="1:10" s="19" customFormat="1" ht="12.75">
      <c r="A60" s="122" t="s">
        <v>127</v>
      </c>
      <c r="B60" s="123"/>
      <c r="C60" s="123"/>
      <c r="D60" s="123"/>
      <c r="E60" s="123"/>
      <c r="F60" s="123"/>
      <c r="G60" s="123"/>
      <c r="H60" s="123"/>
      <c r="I60" s="123"/>
      <c r="J60" s="42">
        <f>J62+J63</f>
        <v>7</v>
      </c>
    </row>
    <row r="61" spans="1:10" ht="12.75">
      <c r="A61" s="59" t="s">
        <v>128</v>
      </c>
      <c r="B61" s="60"/>
      <c r="C61" s="60"/>
      <c r="D61" s="60"/>
      <c r="E61" s="60"/>
      <c r="F61" s="60"/>
      <c r="G61" s="60"/>
      <c r="H61" s="60"/>
      <c r="I61" s="60"/>
      <c r="J61" s="43"/>
    </row>
    <row r="62" spans="1:10" ht="12.75">
      <c r="A62" s="59" t="s">
        <v>129</v>
      </c>
      <c r="B62" s="60"/>
      <c r="C62" s="60"/>
      <c r="D62" s="60"/>
      <c r="E62" s="60"/>
      <c r="F62" s="60"/>
      <c r="G62" s="60"/>
      <c r="H62" s="60"/>
      <c r="I62" s="60"/>
      <c r="J62" s="43">
        <v>6</v>
      </c>
    </row>
    <row r="63" spans="1:10" ht="12.75">
      <c r="A63" s="59" t="s">
        <v>130</v>
      </c>
      <c r="B63" s="60"/>
      <c r="C63" s="60"/>
      <c r="D63" s="60"/>
      <c r="E63" s="60"/>
      <c r="F63" s="60"/>
      <c r="G63" s="60"/>
      <c r="H63" s="60"/>
      <c r="I63" s="60"/>
      <c r="J63" s="43">
        <v>1</v>
      </c>
    </row>
    <row r="64" spans="1:10" ht="12.75">
      <c r="A64" s="59" t="s">
        <v>131</v>
      </c>
      <c r="B64" s="60"/>
      <c r="C64" s="60"/>
      <c r="D64" s="60"/>
      <c r="E64" s="60"/>
      <c r="F64" s="60"/>
      <c r="G64" s="60"/>
      <c r="H64" s="60"/>
      <c r="I64" s="60"/>
      <c r="J64" s="43">
        <f>J66+J67+J68+J69+J70+J71</f>
        <v>536</v>
      </c>
    </row>
    <row r="65" spans="1:10" ht="12.75">
      <c r="A65" s="59" t="s">
        <v>128</v>
      </c>
      <c r="B65" s="60"/>
      <c r="C65" s="60"/>
      <c r="D65" s="60"/>
      <c r="E65" s="60"/>
      <c r="F65" s="60"/>
      <c r="G65" s="60"/>
      <c r="H65" s="60"/>
      <c r="I65" s="60"/>
      <c r="J65" s="43"/>
    </row>
    <row r="66" spans="1:10" ht="12.75">
      <c r="A66" s="59" t="s">
        <v>129</v>
      </c>
      <c r="B66" s="60"/>
      <c r="C66" s="60"/>
      <c r="D66" s="60"/>
      <c r="E66" s="60"/>
      <c r="F66" s="60"/>
      <c r="G66" s="60"/>
      <c r="H66" s="60"/>
      <c r="I66" s="60"/>
      <c r="J66" s="43">
        <v>0</v>
      </c>
    </row>
    <row r="67" spans="1:10" ht="12.75">
      <c r="A67" s="59" t="s">
        <v>130</v>
      </c>
      <c r="B67" s="60"/>
      <c r="C67" s="60"/>
      <c r="D67" s="60"/>
      <c r="E67" s="60"/>
      <c r="F67" s="60"/>
      <c r="G67" s="60"/>
      <c r="H67" s="60"/>
      <c r="I67" s="60"/>
      <c r="J67" s="43">
        <v>1</v>
      </c>
    </row>
    <row r="68" spans="1:10" s="19" customFormat="1" ht="12.75">
      <c r="A68" s="59" t="s">
        <v>132</v>
      </c>
      <c r="B68" s="60"/>
      <c r="C68" s="60"/>
      <c r="D68" s="60"/>
      <c r="E68" s="60"/>
      <c r="F68" s="60"/>
      <c r="G68" s="60"/>
      <c r="H68" s="60"/>
      <c r="I68" s="60"/>
      <c r="J68" s="43">
        <v>0</v>
      </c>
    </row>
    <row r="69" spans="1:10" ht="12.75">
      <c r="A69" s="59" t="s">
        <v>133</v>
      </c>
      <c r="B69" s="60"/>
      <c r="C69" s="60"/>
      <c r="D69" s="60"/>
      <c r="E69" s="60"/>
      <c r="F69" s="60"/>
      <c r="G69" s="60"/>
      <c r="H69" s="60"/>
      <c r="I69" s="60"/>
      <c r="J69" s="43">
        <v>267</v>
      </c>
    </row>
    <row r="70" spans="1:10" ht="12.75">
      <c r="A70" s="59" t="s">
        <v>134</v>
      </c>
      <c r="B70" s="60"/>
      <c r="C70" s="60"/>
      <c r="D70" s="60"/>
      <c r="E70" s="60"/>
      <c r="F70" s="60"/>
      <c r="G70" s="60"/>
      <c r="H70" s="60"/>
      <c r="I70" s="60"/>
      <c r="J70" s="43">
        <v>3</v>
      </c>
    </row>
    <row r="71" spans="1:10" s="19" customFormat="1" ht="12.75">
      <c r="A71" s="59" t="s">
        <v>135</v>
      </c>
      <c r="B71" s="60"/>
      <c r="C71" s="60"/>
      <c r="D71" s="60"/>
      <c r="E71" s="60"/>
      <c r="F71" s="60"/>
      <c r="G71" s="60"/>
      <c r="H71" s="60"/>
      <c r="I71" s="60"/>
      <c r="J71" s="43">
        <v>265</v>
      </c>
    </row>
    <row r="72" spans="1:10" s="19" customFormat="1" ht="12.75">
      <c r="A72" s="59" t="s">
        <v>128</v>
      </c>
      <c r="B72" s="60"/>
      <c r="C72" s="60"/>
      <c r="D72" s="60"/>
      <c r="E72" s="60"/>
      <c r="F72" s="60"/>
      <c r="G72" s="60"/>
      <c r="H72" s="60"/>
      <c r="I72" s="60"/>
      <c r="J72" s="43"/>
    </row>
    <row r="73" spans="1:10" ht="12.75">
      <c r="A73" s="59" t="s">
        <v>136</v>
      </c>
      <c r="B73" s="60"/>
      <c r="C73" s="60"/>
      <c r="D73" s="60"/>
      <c r="E73" s="60"/>
      <c r="F73" s="60"/>
      <c r="G73" s="60"/>
      <c r="H73" s="60"/>
      <c r="I73" s="60"/>
      <c r="J73" s="43">
        <v>76</v>
      </c>
    </row>
    <row r="74" spans="1:10" ht="13.5" thickBot="1">
      <c r="A74" s="61" t="s">
        <v>137</v>
      </c>
      <c r="B74" s="62"/>
      <c r="C74" s="62"/>
      <c r="D74" s="62"/>
      <c r="E74" s="62"/>
      <c r="F74" s="62"/>
      <c r="G74" s="62"/>
      <c r="H74" s="62"/>
      <c r="I74" s="62"/>
      <c r="J74" s="44">
        <f>J60+J64</f>
        <v>543</v>
      </c>
    </row>
    <row r="75" spans="1:10" ht="12.75">
      <c r="A75" s="27"/>
      <c r="B75" s="19"/>
      <c r="C75" s="27"/>
      <c r="D75" s="27"/>
      <c r="E75" s="27"/>
      <c r="F75" s="27"/>
      <c r="G75" s="27"/>
      <c r="H75" s="27"/>
      <c r="I75" s="27"/>
      <c r="J75" s="28"/>
    </row>
    <row r="76" spans="1:10" ht="12.75">
      <c r="A76" s="27" t="s">
        <v>47</v>
      </c>
      <c r="B76" s="19"/>
      <c r="C76" s="27"/>
      <c r="D76" s="27"/>
      <c r="E76" s="27"/>
      <c r="F76" s="27"/>
      <c r="G76" s="27"/>
      <c r="H76" s="27"/>
      <c r="I76" s="27"/>
      <c r="J76" s="28"/>
    </row>
    <row r="77" spans="1:10" s="19" customFormat="1" ht="12.75">
      <c r="A77" s="1" t="s">
        <v>48</v>
      </c>
      <c r="B77" s="1"/>
      <c r="C77" s="1"/>
      <c r="D77" s="1"/>
      <c r="E77" s="1"/>
      <c r="F77" s="1"/>
      <c r="G77" s="1"/>
      <c r="H77" s="1"/>
      <c r="I77" s="1"/>
      <c r="J77" s="7"/>
    </row>
    <row r="78" spans="1:10" s="19" customFormat="1" ht="12.75">
      <c r="A78" s="1" t="s">
        <v>49</v>
      </c>
      <c r="B78" s="1"/>
      <c r="C78" s="1"/>
      <c r="D78" s="1"/>
      <c r="E78" s="1"/>
      <c r="F78" s="1"/>
      <c r="G78" s="1"/>
      <c r="H78" s="1"/>
      <c r="I78" s="1"/>
      <c r="J78" s="7"/>
    </row>
    <row r="79" spans="1:10" s="19" customFormat="1" ht="12.75">
      <c r="A79" s="46" t="s">
        <v>155</v>
      </c>
      <c r="B79" s="3"/>
      <c r="C79" s="3"/>
      <c r="D79" s="3"/>
      <c r="E79" s="3"/>
      <c r="F79" s="3"/>
      <c r="G79" s="3"/>
      <c r="H79" s="3"/>
      <c r="I79" s="3"/>
      <c r="J79" s="6"/>
    </row>
    <row r="80" ht="12.75">
      <c r="A80" s="1" t="s">
        <v>50</v>
      </c>
    </row>
    <row r="81" spans="1:10" ht="12.75">
      <c r="A81" s="45"/>
      <c r="B81" s="3"/>
      <c r="C81" s="3"/>
      <c r="D81" s="3"/>
      <c r="E81" s="3"/>
      <c r="F81" s="3"/>
      <c r="G81" s="3"/>
      <c r="H81" s="3"/>
      <c r="I81" s="3"/>
      <c r="J81" s="6"/>
    </row>
    <row r="82" ht="12.75">
      <c r="A82" s="1" t="s">
        <v>51</v>
      </c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6"/>
    </row>
    <row r="84" spans="1:10" s="19" customFormat="1" ht="12.75">
      <c r="A84" s="27" t="s">
        <v>158</v>
      </c>
      <c r="C84" s="27"/>
      <c r="D84" s="27"/>
      <c r="E84" s="27"/>
      <c r="F84" s="27"/>
      <c r="G84" s="27"/>
      <c r="H84" s="27"/>
      <c r="I84" s="27"/>
      <c r="J84" s="28"/>
    </row>
    <row r="85" ht="12.75">
      <c r="A85" s="27" t="s">
        <v>159</v>
      </c>
    </row>
    <row r="86" spans="1:10" ht="12.75">
      <c r="A86" s="13"/>
      <c r="B86" s="3"/>
      <c r="C86" s="3"/>
      <c r="D86" s="3"/>
      <c r="E86" s="3"/>
      <c r="F86" s="3"/>
      <c r="G86" s="3"/>
      <c r="H86" s="3"/>
      <c r="I86" s="3"/>
      <c r="J86" s="6"/>
    </row>
    <row r="87" spans="1:10" ht="12.75">
      <c r="A87" s="27" t="s">
        <v>52</v>
      </c>
      <c r="B87" s="19"/>
      <c r="C87" s="27"/>
      <c r="D87" s="27"/>
      <c r="E87" s="27"/>
      <c r="F87" s="27"/>
      <c r="G87" s="27"/>
      <c r="H87" s="27"/>
      <c r="I87" s="27"/>
      <c r="J87" s="28"/>
    </row>
    <row r="88" spans="1:10" ht="12.75">
      <c r="A88" s="27" t="s">
        <v>53</v>
      </c>
      <c r="B88" s="19"/>
      <c r="C88" s="27"/>
      <c r="D88" s="27"/>
      <c r="E88" s="27"/>
      <c r="F88" s="27"/>
      <c r="G88" s="27"/>
      <c r="H88" s="27"/>
      <c r="I88" s="27"/>
      <c r="J88" s="28"/>
    </row>
    <row r="89" spans="1:10" ht="12.75">
      <c r="A89" s="13" t="s">
        <v>138</v>
      </c>
      <c r="B89" s="47"/>
      <c r="C89" s="46"/>
      <c r="D89" s="46"/>
      <c r="E89" s="46"/>
      <c r="F89" s="46"/>
      <c r="G89" s="46"/>
      <c r="H89" s="46"/>
      <c r="I89" s="46"/>
      <c r="J89" s="48"/>
    </row>
    <row r="90" spans="1:10" ht="12.75">
      <c r="A90" s="30" t="s">
        <v>160</v>
      </c>
      <c r="B90" s="50"/>
      <c r="C90" s="49"/>
      <c r="D90" s="49"/>
      <c r="E90" s="49"/>
      <c r="F90" s="49"/>
      <c r="G90" s="49"/>
      <c r="H90" s="49"/>
      <c r="I90" s="49"/>
      <c r="J90" s="51"/>
    </row>
    <row r="91" spans="1:10" ht="12.75">
      <c r="A91" s="30" t="s">
        <v>162</v>
      </c>
      <c r="B91" s="50"/>
      <c r="C91" s="49"/>
      <c r="D91" s="49"/>
      <c r="E91" s="49"/>
      <c r="F91" s="49"/>
      <c r="G91" s="49"/>
      <c r="H91" s="49"/>
      <c r="I91" s="49"/>
      <c r="J91" s="51"/>
    </row>
    <row r="92" spans="1:10" ht="12.75">
      <c r="A92" s="30" t="s">
        <v>161</v>
      </c>
      <c r="B92" s="47"/>
      <c r="C92" s="46"/>
      <c r="D92" s="46"/>
      <c r="E92" s="46"/>
      <c r="F92" s="46"/>
      <c r="G92" s="46"/>
      <c r="H92" s="46"/>
      <c r="I92" s="46"/>
      <c r="J92" s="48"/>
    </row>
    <row r="93" spans="1:10" s="19" customFormat="1" ht="12.75">
      <c r="A93" s="30" t="s">
        <v>163</v>
      </c>
      <c r="B93" s="3"/>
      <c r="C93" s="3"/>
      <c r="D93" s="3"/>
      <c r="E93" s="3"/>
      <c r="F93" s="3"/>
      <c r="G93" s="3"/>
      <c r="H93" s="3"/>
      <c r="I93" s="3"/>
      <c r="J93" s="6"/>
    </row>
    <row r="94" spans="1:10" s="19" customFormat="1" ht="12.75">
      <c r="A94" s="30" t="s">
        <v>164</v>
      </c>
      <c r="B94" s="12"/>
      <c r="C94" s="12"/>
      <c r="D94" s="12"/>
      <c r="E94" s="12"/>
      <c r="F94" s="12"/>
      <c r="G94" s="12"/>
      <c r="H94" s="12"/>
      <c r="I94" s="12"/>
      <c r="J94" s="31"/>
    </row>
    <row r="95" spans="1:10" ht="12.75">
      <c r="A95" s="30" t="s">
        <v>165</v>
      </c>
      <c r="B95" s="12"/>
      <c r="C95" s="12"/>
      <c r="D95" s="12"/>
      <c r="E95" s="12"/>
      <c r="F95" s="12"/>
      <c r="G95" s="12"/>
      <c r="H95" s="12"/>
      <c r="I95" s="12"/>
      <c r="J95" s="31"/>
    </row>
    <row r="97" spans="1:10" ht="12.75">
      <c r="A97" s="27" t="s">
        <v>54</v>
      </c>
      <c r="B97" s="19"/>
      <c r="C97" s="27"/>
      <c r="D97" s="27"/>
      <c r="E97" s="27"/>
      <c r="F97" s="27"/>
      <c r="G97" s="27"/>
      <c r="H97" s="27"/>
      <c r="I97" s="27"/>
      <c r="J97" s="28"/>
    </row>
    <row r="98" spans="1:10" ht="12.75">
      <c r="A98" s="27" t="s">
        <v>55</v>
      </c>
      <c r="B98" s="19"/>
      <c r="C98" s="27"/>
      <c r="D98" s="27"/>
      <c r="E98" s="27"/>
      <c r="F98" s="27"/>
      <c r="G98" s="27"/>
      <c r="H98" s="27"/>
      <c r="I98" s="27"/>
      <c r="J98" s="28"/>
    </row>
    <row r="99" spans="1:10" ht="12.75">
      <c r="A99" s="27"/>
      <c r="B99" s="19"/>
      <c r="C99" s="27"/>
      <c r="D99" s="27"/>
      <c r="E99" s="27"/>
      <c r="F99" s="27"/>
      <c r="G99" s="27"/>
      <c r="H99" s="27"/>
      <c r="I99" s="27"/>
      <c r="J99" s="28"/>
    </row>
    <row r="100" spans="1:10" ht="12.75">
      <c r="A100" s="3" t="s">
        <v>56</v>
      </c>
      <c r="B100" s="3"/>
      <c r="C100" s="3"/>
      <c r="D100" s="3"/>
      <c r="E100" s="3"/>
      <c r="F100" s="3"/>
      <c r="G100" s="3"/>
      <c r="H100" s="3"/>
      <c r="I100" s="3"/>
      <c r="J100" s="6"/>
    </row>
    <row r="101" spans="1:10" ht="12.75">
      <c r="A101" s="12" t="s">
        <v>57</v>
      </c>
      <c r="B101" s="12"/>
      <c r="C101" s="12"/>
      <c r="D101" s="12"/>
      <c r="E101" s="12"/>
      <c r="F101" s="12"/>
      <c r="G101" s="12"/>
      <c r="H101" s="12"/>
      <c r="I101" s="12"/>
      <c r="J101" s="31"/>
    </row>
    <row r="102" spans="1:10" ht="11.25" customHeight="1">
      <c r="A102" s="30"/>
      <c r="B102" s="12"/>
      <c r="C102" s="12"/>
      <c r="D102" s="12"/>
      <c r="E102" s="12"/>
      <c r="F102" s="12"/>
      <c r="G102" s="12"/>
      <c r="H102" s="12"/>
      <c r="I102" s="12"/>
      <c r="J102" s="31"/>
    </row>
    <row r="103" ht="12" customHeight="1"/>
    <row r="104" spans="1:10" ht="15.75" customHeight="1">
      <c r="A104" s="27" t="s">
        <v>58</v>
      </c>
      <c r="B104" s="19"/>
      <c r="C104" s="27"/>
      <c r="D104" s="27"/>
      <c r="E104" s="27"/>
      <c r="F104" s="27"/>
      <c r="G104" s="27"/>
      <c r="H104" s="27"/>
      <c r="I104" s="27"/>
      <c r="J104" s="28"/>
    </row>
    <row r="105" spans="1:10" ht="13.5" customHeight="1">
      <c r="A105" s="13" t="s">
        <v>170</v>
      </c>
      <c r="B105" s="3"/>
      <c r="C105" s="3"/>
      <c r="D105" s="3"/>
      <c r="E105" s="3"/>
      <c r="F105" s="3"/>
      <c r="G105" s="3"/>
      <c r="H105" s="3"/>
      <c r="I105" s="3"/>
      <c r="J105" s="6"/>
    </row>
    <row r="106" spans="1:10" ht="12.75">
      <c r="A106" s="30"/>
      <c r="B106" s="12"/>
      <c r="C106" s="12"/>
      <c r="D106" s="12"/>
      <c r="E106" s="12"/>
      <c r="F106" s="12"/>
      <c r="G106" s="12"/>
      <c r="H106" s="12"/>
      <c r="I106" s="12"/>
      <c r="J106" s="31"/>
    </row>
    <row r="107" spans="1:10" ht="11.25" customHeight="1">
      <c r="A107" s="30"/>
      <c r="B107" s="12"/>
      <c r="C107" s="12"/>
      <c r="D107" s="12"/>
      <c r="E107" s="12"/>
      <c r="F107" s="12"/>
      <c r="G107" s="12"/>
      <c r="H107" s="12"/>
      <c r="I107" s="12"/>
      <c r="J107" s="31"/>
    </row>
    <row r="108" spans="1:10" ht="11.25" customHeight="1">
      <c r="A108" s="30"/>
      <c r="B108" s="12"/>
      <c r="C108" s="12"/>
      <c r="D108" s="12"/>
      <c r="E108" s="12"/>
      <c r="F108" s="12"/>
      <c r="G108" s="12"/>
      <c r="H108" s="12"/>
      <c r="I108" s="12"/>
      <c r="J108" s="31"/>
    </row>
    <row r="109" spans="1:10" ht="12.75">
      <c r="A109" s="27" t="s">
        <v>59</v>
      </c>
      <c r="B109" s="19"/>
      <c r="C109" s="27"/>
      <c r="D109" s="27"/>
      <c r="E109" s="27"/>
      <c r="F109" s="27"/>
      <c r="G109" s="27"/>
      <c r="H109" s="27"/>
      <c r="I109" s="27"/>
      <c r="J109" s="28"/>
    </row>
    <row r="110" spans="1:10" ht="12.75" customHeight="1">
      <c r="A110" s="27" t="s">
        <v>60</v>
      </c>
      <c r="B110" s="19"/>
      <c r="C110" s="27"/>
      <c r="D110" s="27"/>
      <c r="E110" s="27"/>
      <c r="F110" s="27"/>
      <c r="G110" s="27"/>
      <c r="H110" s="27"/>
      <c r="I110" s="27"/>
      <c r="J110" s="28"/>
    </row>
    <row r="111" spans="1:10" ht="13.5" customHeight="1">
      <c r="A111" s="13" t="s">
        <v>168</v>
      </c>
      <c r="B111" s="3"/>
      <c r="C111" s="3"/>
      <c r="D111" s="3"/>
      <c r="E111" s="3"/>
      <c r="F111" s="3"/>
      <c r="G111" s="3"/>
      <c r="H111" s="3"/>
      <c r="I111" s="3"/>
      <c r="J111" s="6"/>
    </row>
    <row r="112" spans="1:10" ht="12.75">
      <c r="A112" s="30"/>
      <c r="B112" s="12"/>
      <c r="C112" s="12"/>
      <c r="D112" s="12"/>
      <c r="E112" s="12"/>
      <c r="F112" s="12"/>
      <c r="G112" s="12"/>
      <c r="H112" s="12"/>
      <c r="I112" s="12"/>
      <c r="J112" s="31"/>
    </row>
    <row r="113" spans="1:10" ht="12.75">
      <c r="A113" s="30"/>
      <c r="B113" s="12"/>
      <c r="C113" s="12"/>
      <c r="D113" s="12"/>
      <c r="E113" s="12"/>
      <c r="F113" s="12"/>
      <c r="G113" s="12"/>
      <c r="H113" s="12"/>
      <c r="I113" s="12"/>
      <c r="J113" s="31"/>
    </row>
    <row r="114" ht="15" customHeight="1"/>
    <row r="115" spans="1:10" ht="15.75" customHeight="1">
      <c r="A115" s="115" t="s">
        <v>61</v>
      </c>
      <c r="B115" s="115"/>
      <c r="C115" s="115"/>
      <c r="D115" s="115"/>
      <c r="E115" s="115"/>
      <c r="F115" s="115"/>
      <c r="G115" s="115"/>
      <c r="H115" s="115"/>
      <c r="I115" s="115"/>
      <c r="J115" s="115"/>
    </row>
    <row r="116" spans="1:10" ht="13.5" customHeight="1">
      <c r="A116" s="116" t="s">
        <v>62</v>
      </c>
      <c r="B116" s="117"/>
      <c r="C116" s="117"/>
      <c r="D116" s="117"/>
      <c r="E116" s="117"/>
      <c r="F116" s="117"/>
      <c r="G116" s="118"/>
      <c r="H116" s="116" t="s">
        <v>63</v>
      </c>
      <c r="I116" s="117"/>
      <c r="J116" s="118"/>
    </row>
    <row r="117" spans="1:10" ht="12.75">
      <c r="A117" s="111" t="s">
        <v>64</v>
      </c>
      <c r="B117" s="112"/>
      <c r="C117" s="112"/>
      <c r="D117" s="112"/>
      <c r="E117" s="112"/>
      <c r="F117" s="112"/>
      <c r="G117" s="113"/>
      <c r="H117" s="108">
        <v>33717</v>
      </c>
      <c r="I117" s="109"/>
      <c r="J117" s="110"/>
    </row>
    <row r="118" spans="1:10" ht="12.75" customHeight="1">
      <c r="A118" s="73" t="s">
        <v>65</v>
      </c>
      <c r="B118" s="90"/>
      <c r="C118" s="90"/>
      <c r="D118" s="90"/>
      <c r="E118" s="90"/>
      <c r="F118" s="90"/>
      <c r="G118" s="74"/>
      <c r="H118" s="108">
        <v>26933</v>
      </c>
      <c r="I118" s="109"/>
      <c r="J118" s="110"/>
    </row>
    <row r="119" spans="1:10" ht="15.75" customHeight="1">
      <c r="A119" s="73" t="s">
        <v>66</v>
      </c>
      <c r="B119" s="90"/>
      <c r="C119" s="90"/>
      <c r="D119" s="90"/>
      <c r="E119" s="90"/>
      <c r="F119" s="90"/>
      <c r="G119" s="74"/>
      <c r="H119" s="108">
        <v>10116</v>
      </c>
      <c r="I119" s="109"/>
      <c r="J119" s="110"/>
    </row>
    <row r="120" spans="1:10" ht="12.75" customHeight="1">
      <c r="A120" s="73" t="s">
        <v>67</v>
      </c>
      <c r="B120" s="90"/>
      <c r="C120" s="90"/>
      <c r="D120" s="90"/>
      <c r="E120" s="90"/>
      <c r="F120" s="90"/>
      <c r="G120" s="74"/>
      <c r="H120" s="108">
        <v>2782</v>
      </c>
      <c r="I120" s="109"/>
      <c r="J120" s="110"/>
    </row>
    <row r="121" spans="1:10" ht="12.75" customHeight="1">
      <c r="A121" s="73" t="s">
        <v>66</v>
      </c>
      <c r="B121" s="90"/>
      <c r="C121" s="90"/>
      <c r="D121" s="90"/>
      <c r="E121" s="90"/>
      <c r="F121" s="90"/>
      <c r="G121" s="74"/>
      <c r="H121" s="108">
        <v>842.9</v>
      </c>
      <c r="I121" s="109"/>
      <c r="J121" s="110"/>
    </row>
    <row r="122" spans="1:10" ht="12.75">
      <c r="A122" s="111" t="s">
        <v>68</v>
      </c>
      <c r="B122" s="112"/>
      <c r="C122" s="112"/>
      <c r="D122" s="112"/>
      <c r="E122" s="112"/>
      <c r="F122" s="112"/>
      <c r="G122" s="113"/>
      <c r="H122" s="108">
        <f>H123+H124</f>
        <v>74.5</v>
      </c>
      <c r="I122" s="109"/>
      <c r="J122" s="110"/>
    </row>
    <row r="123" spans="1:10" ht="14.25" customHeight="1">
      <c r="A123" s="73" t="s">
        <v>147</v>
      </c>
      <c r="B123" s="90"/>
      <c r="C123" s="90"/>
      <c r="D123" s="90"/>
      <c r="E123" s="90"/>
      <c r="F123" s="90"/>
      <c r="G123" s="74"/>
      <c r="H123" s="108">
        <v>10.9</v>
      </c>
      <c r="I123" s="109"/>
      <c r="J123" s="110"/>
    </row>
    <row r="124" spans="1:10" ht="14.25" customHeight="1">
      <c r="A124" s="73" t="s">
        <v>148</v>
      </c>
      <c r="B124" s="90"/>
      <c r="C124" s="90"/>
      <c r="D124" s="90"/>
      <c r="E124" s="90"/>
      <c r="F124" s="90"/>
      <c r="G124" s="74"/>
      <c r="H124" s="108">
        <v>63.6</v>
      </c>
      <c r="I124" s="109"/>
      <c r="J124" s="110"/>
    </row>
    <row r="125" spans="1:10" ht="12.75">
      <c r="A125" s="111" t="s">
        <v>69</v>
      </c>
      <c r="B125" s="112"/>
      <c r="C125" s="112"/>
      <c r="D125" s="112"/>
      <c r="E125" s="112"/>
      <c r="F125" s="112"/>
      <c r="G125" s="113"/>
      <c r="H125" s="108">
        <v>38.1</v>
      </c>
      <c r="I125" s="109"/>
      <c r="J125" s="110"/>
    </row>
    <row r="126" spans="1:10" ht="15.75" customHeight="1">
      <c r="A126" s="73" t="s">
        <v>149</v>
      </c>
      <c r="B126" s="90"/>
      <c r="C126" s="90"/>
      <c r="D126" s="90"/>
      <c r="E126" s="90"/>
      <c r="F126" s="90"/>
      <c r="G126" s="74"/>
      <c r="H126" s="91">
        <v>0</v>
      </c>
      <c r="I126" s="92"/>
      <c r="J126" s="93"/>
    </row>
    <row r="127" spans="1:10" ht="16.5" customHeight="1">
      <c r="A127" s="73" t="s">
        <v>150</v>
      </c>
      <c r="B127" s="90"/>
      <c r="C127" s="90"/>
      <c r="D127" s="90"/>
      <c r="E127" s="90"/>
      <c r="F127" s="90"/>
      <c r="G127" s="74"/>
      <c r="H127" s="91">
        <v>0</v>
      </c>
      <c r="I127" s="92"/>
      <c r="J127" s="93"/>
    </row>
    <row r="128" spans="2:10" ht="12.75">
      <c r="B128" s="32"/>
      <c r="C128" s="32"/>
      <c r="D128" s="32"/>
      <c r="E128" s="32"/>
      <c r="F128" s="32"/>
      <c r="G128" s="32"/>
      <c r="H128" s="33"/>
      <c r="I128" s="33"/>
      <c r="J128" s="33"/>
    </row>
    <row r="129" spans="1:10" ht="12.75">
      <c r="A129" s="94" t="s">
        <v>151</v>
      </c>
      <c r="B129" s="94"/>
      <c r="C129" s="94"/>
      <c r="D129" s="94"/>
      <c r="E129" s="94"/>
      <c r="F129" s="94"/>
      <c r="G129" s="94"/>
      <c r="H129" s="94"/>
      <c r="I129" s="94"/>
      <c r="J129" s="94"/>
    </row>
    <row r="130" spans="1:10" ht="27.75" customHeight="1">
      <c r="A130" s="95" t="s">
        <v>70</v>
      </c>
      <c r="B130" s="96" t="s">
        <v>62</v>
      </c>
      <c r="C130" s="97"/>
      <c r="D130" s="100" t="s">
        <v>71</v>
      </c>
      <c r="E130" s="102" t="s">
        <v>72</v>
      </c>
      <c r="F130" s="103"/>
      <c r="G130" s="103"/>
      <c r="H130" s="103"/>
      <c r="I130" s="103"/>
      <c r="J130" s="104"/>
    </row>
    <row r="131" spans="1:13" ht="65.25" customHeight="1">
      <c r="A131" s="95"/>
      <c r="B131" s="98"/>
      <c r="C131" s="99"/>
      <c r="D131" s="101"/>
      <c r="E131" s="105" t="s">
        <v>73</v>
      </c>
      <c r="F131" s="106"/>
      <c r="G131" s="107"/>
      <c r="H131" s="105" t="s">
        <v>74</v>
      </c>
      <c r="I131" s="106"/>
      <c r="J131" s="107"/>
      <c r="M131" s="58"/>
    </row>
    <row r="132" spans="1:13" ht="25.5" customHeight="1">
      <c r="A132" s="34" t="s">
        <v>75</v>
      </c>
      <c r="B132" s="65" t="s">
        <v>76</v>
      </c>
      <c r="C132" s="89"/>
      <c r="D132" s="36">
        <f>+E132+H132</f>
        <v>248109</v>
      </c>
      <c r="E132" s="83">
        <v>248109</v>
      </c>
      <c r="F132" s="84"/>
      <c r="G132" s="85"/>
      <c r="H132" s="70">
        <v>0</v>
      </c>
      <c r="I132" s="71"/>
      <c r="J132" s="72"/>
      <c r="M132" s="58"/>
    </row>
    <row r="133" spans="1:13" ht="12.75">
      <c r="A133" s="34" t="s">
        <v>77</v>
      </c>
      <c r="B133" s="65" t="s">
        <v>78</v>
      </c>
      <c r="C133" s="66"/>
      <c r="D133" s="36">
        <f aca="true" t="shared" si="0" ref="D133:D194">+E133+H133</f>
        <v>52675888</v>
      </c>
      <c r="E133" s="83">
        <f>E135+E136+E139+E143</f>
        <v>52675888</v>
      </c>
      <c r="F133" s="84"/>
      <c r="G133" s="85"/>
      <c r="H133" s="70">
        <v>0</v>
      </c>
      <c r="I133" s="71"/>
      <c r="J133" s="72"/>
      <c r="M133" s="58">
        <f>E132+E133-E148</f>
        <v>0</v>
      </c>
    </row>
    <row r="134" spans="1:13" ht="12.75">
      <c r="A134" s="34"/>
      <c r="B134" s="73" t="s">
        <v>79</v>
      </c>
      <c r="C134" s="74"/>
      <c r="D134" s="35"/>
      <c r="E134" s="78"/>
      <c r="F134" s="79"/>
      <c r="G134" s="80"/>
      <c r="H134" s="70">
        <v>0</v>
      </c>
      <c r="I134" s="71"/>
      <c r="J134" s="72"/>
      <c r="M134" s="58"/>
    </row>
    <row r="135" spans="1:13" ht="25.5" customHeight="1">
      <c r="A135" s="34" t="s">
        <v>80</v>
      </c>
      <c r="B135" s="73" t="s">
        <v>81</v>
      </c>
      <c r="C135" s="74"/>
      <c r="D135" s="36">
        <f t="shared" si="0"/>
        <v>39034646</v>
      </c>
      <c r="E135" s="86">
        <f>E164-E136</f>
        <v>39034646</v>
      </c>
      <c r="F135" s="87"/>
      <c r="G135" s="88"/>
      <c r="H135" s="70">
        <v>0</v>
      </c>
      <c r="I135" s="71"/>
      <c r="J135" s="72"/>
      <c r="K135" s="57"/>
      <c r="L135" s="56"/>
      <c r="M135" s="56"/>
    </row>
    <row r="136" spans="1:10" ht="12.75">
      <c r="A136" s="34" t="s">
        <v>82</v>
      </c>
      <c r="B136" s="73" t="s">
        <v>83</v>
      </c>
      <c r="C136" s="74"/>
      <c r="D136" s="35">
        <f t="shared" si="0"/>
        <v>146548</v>
      </c>
      <c r="E136" s="86">
        <f>18148+128400</f>
        <v>146548</v>
      </c>
      <c r="F136" s="87"/>
      <c r="G136" s="88"/>
      <c r="H136" s="70">
        <v>0</v>
      </c>
      <c r="I136" s="71"/>
      <c r="J136" s="72"/>
    </row>
    <row r="137" spans="1:10" ht="12.75">
      <c r="A137" s="34"/>
      <c r="B137" s="70"/>
      <c r="C137" s="72"/>
      <c r="D137" s="35"/>
      <c r="E137" s="78"/>
      <c r="F137" s="79"/>
      <c r="G137" s="80"/>
      <c r="H137" s="70"/>
      <c r="I137" s="71"/>
      <c r="J137" s="72"/>
    </row>
    <row r="138" spans="1:10" ht="12.75">
      <c r="A138" s="34"/>
      <c r="B138" s="70"/>
      <c r="C138" s="72"/>
      <c r="D138" s="35"/>
      <c r="E138" s="78"/>
      <c r="F138" s="79"/>
      <c r="G138" s="80"/>
      <c r="H138" s="70"/>
      <c r="I138" s="71"/>
      <c r="J138" s="72"/>
    </row>
    <row r="139" spans="1:13" ht="72.75" customHeight="1">
      <c r="A139" s="34" t="s">
        <v>84</v>
      </c>
      <c r="B139" s="73" t="s">
        <v>85</v>
      </c>
      <c r="C139" s="74"/>
      <c r="D139" s="36">
        <f>+E139+H139</f>
        <v>1597225</v>
      </c>
      <c r="E139" s="83">
        <f>E142</f>
        <v>1597225</v>
      </c>
      <c r="F139" s="84"/>
      <c r="G139" s="85"/>
      <c r="H139" s="70">
        <v>0</v>
      </c>
      <c r="I139" s="71"/>
      <c r="J139" s="72"/>
      <c r="M139" s="58"/>
    </row>
    <row r="140" spans="1:10" ht="12.75">
      <c r="A140" s="34"/>
      <c r="B140" s="73" t="s">
        <v>79</v>
      </c>
      <c r="C140" s="74"/>
      <c r="D140" s="35"/>
      <c r="E140" s="78"/>
      <c r="F140" s="79"/>
      <c r="G140" s="80"/>
      <c r="H140" s="70">
        <v>0</v>
      </c>
      <c r="I140" s="71"/>
      <c r="J140" s="72"/>
    </row>
    <row r="141" spans="1:10" ht="22.5" customHeight="1">
      <c r="A141" s="34" t="s">
        <v>86</v>
      </c>
      <c r="B141" s="73" t="s">
        <v>153</v>
      </c>
      <c r="C141" s="74"/>
      <c r="D141" s="35">
        <f t="shared" si="0"/>
        <v>0</v>
      </c>
      <c r="E141" s="78">
        <v>0</v>
      </c>
      <c r="F141" s="79"/>
      <c r="G141" s="80"/>
      <c r="H141" s="70">
        <v>0</v>
      </c>
      <c r="I141" s="71"/>
      <c r="J141" s="72"/>
    </row>
    <row r="142" spans="1:10" ht="22.5" customHeight="1">
      <c r="A142" s="34" t="s">
        <v>152</v>
      </c>
      <c r="B142" s="73" t="s">
        <v>87</v>
      </c>
      <c r="C142" s="74"/>
      <c r="D142" s="35">
        <f t="shared" si="0"/>
        <v>1597225</v>
      </c>
      <c r="E142" s="78">
        <v>1597225</v>
      </c>
      <c r="F142" s="79"/>
      <c r="G142" s="80"/>
      <c r="H142" s="70">
        <v>0</v>
      </c>
      <c r="I142" s="71"/>
      <c r="J142" s="72"/>
    </row>
    <row r="143" spans="1:10" ht="24.75" customHeight="1">
      <c r="A143" s="34" t="s">
        <v>88</v>
      </c>
      <c r="B143" s="73" t="s">
        <v>89</v>
      </c>
      <c r="C143" s="74"/>
      <c r="D143" s="36">
        <f t="shared" si="0"/>
        <v>11897469</v>
      </c>
      <c r="E143" s="83">
        <f>E145+E146+E147</f>
        <v>11897469</v>
      </c>
      <c r="F143" s="84"/>
      <c r="G143" s="85"/>
      <c r="H143" s="70">
        <v>0</v>
      </c>
      <c r="I143" s="71"/>
      <c r="J143" s="72"/>
    </row>
    <row r="144" spans="1:10" ht="12.75">
      <c r="A144" s="34"/>
      <c r="B144" s="73" t="s">
        <v>79</v>
      </c>
      <c r="C144" s="74"/>
      <c r="D144" s="35"/>
      <c r="E144" s="78"/>
      <c r="F144" s="79"/>
      <c r="G144" s="80"/>
      <c r="H144" s="70">
        <v>0</v>
      </c>
      <c r="I144" s="71"/>
      <c r="J144" s="72"/>
    </row>
    <row r="145" spans="1:10" ht="26.25" customHeight="1">
      <c r="A145" s="34" t="s">
        <v>90</v>
      </c>
      <c r="B145" s="73" t="s">
        <v>91</v>
      </c>
      <c r="C145" s="74"/>
      <c r="D145" s="35">
        <f t="shared" si="0"/>
        <v>0</v>
      </c>
      <c r="E145" s="78">
        <v>0</v>
      </c>
      <c r="F145" s="79"/>
      <c r="G145" s="80"/>
      <c r="H145" s="70">
        <v>0</v>
      </c>
      <c r="I145" s="71"/>
      <c r="J145" s="72"/>
    </row>
    <row r="146" spans="1:10" ht="26.25" customHeight="1">
      <c r="A146" s="34" t="s">
        <v>92</v>
      </c>
      <c r="B146" s="73" t="s">
        <v>93</v>
      </c>
      <c r="C146" s="74"/>
      <c r="D146" s="35">
        <f t="shared" si="0"/>
        <v>194214</v>
      </c>
      <c r="E146" s="78">
        <v>194214</v>
      </c>
      <c r="F146" s="79"/>
      <c r="G146" s="80"/>
      <c r="H146" s="70">
        <v>0</v>
      </c>
      <c r="I146" s="71"/>
      <c r="J146" s="72"/>
    </row>
    <row r="147" spans="1:10" ht="26.25" customHeight="1">
      <c r="A147" s="34" t="s">
        <v>94</v>
      </c>
      <c r="B147" s="73" t="s">
        <v>95</v>
      </c>
      <c r="C147" s="74"/>
      <c r="D147" s="35">
        <f t="shared" si="0"/>
        <v>11703255</v>
      </c>
      <c r="E147" s="78">
        <f>1527481+36000+166760+9973014</f>
        <v>11703255</v>
      </c>
      <c r="F147" s="79"/>
      <c r="G147" s="80"/>
      <c r="H147" s="70">
        <v>0</v>
      </c>
      <c r="I147" s="71"/>
      <c r="J147" s="72"/>
    </row>
    <row r="148" spans="1:10" ht="24" customHeight="1">
      <c r="A148" s="34" t="s">
        <v>96</v>
      </c>
      <c r="B148" s="65" t="s">
        <v>97</v>
      </c>
      <c r="C148" s="66"/>
      <c r="D148" s="36">
        <f t="shared" si="0"/>
        <v>52923997</v>
      </c>
      <c r="E148" s="83">
        <f>SUM(E149:G163)</f>
        <v>52923997</v>
      </c>
      <c r="F148" s="84"/>
      <c r="G148" s="85"/>
      <c r="H148" s="70">
        <v>0</v>
      </c>
      <c r="I148" s="71"/>
      <c r="J148" s="72"/>
    </row>
    <row r="149" spans="1:10" ht="12.75" customHeight="1">
      <c r="A149" s="34"/>
      <c r="B149" s="73" t="s">
        <v>79</v>
      </c>
      <c r="C149" s="74"/>
      <c r="D149" s="35"/>
      <c r="E149" s="78"/>
      <c r="F149" s="79"/>
      <c r="G149" s="80"/>
      <c r="H149" s="70">
        <v>0</v>
      </c>
      <c r="I149" s="71"/>
      <c r="J149" s="72"/>
    </row>
    <row r="150" spans="1:10" ht="12.75" customHeight="1">
      <c r="A150" s="34"/>
      <c r="B150" s="73" t="s">
        <v>98</v>
      </c>
      <c r="C150" s="74"/>
      <c r="D150" s="35">
        <f t="shared" si="0"/>
        <v>30910247</v>
      </c>
      <c r="E150" s="78">
        <f>E165+E180</f>
        <v>30910247</v>
      </c>
      <c r="F150" s="79"/>
      <c r="G150" s="80"/>
      <c r="H150" s="70">
        <v>0</v>
      </c>
      <c r="I150" s="71"/>
      <c r="J150" s="72"/>
    </row>
    <row r="151" spans="1:10" ht="12.75" customHeight="1">
      <c r="A151" s="34"/>
      <c r="B151" s="73" t="s">
        <v>99</v>
      </c>
      <c r="C151" s="74"/>
      <c r="D151" s="35">
        <f t="shared" si="0"/>
        <v>133940</v>
      </c>
      <c r="E151" s="78">
        <f aca="true" t="shared" si="1" ref="E151:E159">E166+E181</f>
        <v>133940</v>
      </c>
      <c r="F151" s="79"/>
      <c r="G151" s="80"/>
      <c r="H151" s="70">
        <v>0</v>
      </c>
      <c r="I151" s="71"/>
      <c r="J151" s="72"/>
    </row>
    <row r="152" spans="1:10" ht="12.75" customHeight="1">
      <c r="A152" s="34"/>
      <c r="B152" s="73" t="s">
        <v>100</v>
      </c>
      <c r="C152" s="74"/>
      <c r="D152" s="35">
        <f t="shared" si="0"/>
        <v>9334904</v>
      </c>
      <c r="E152" s="78">
        <f t="shared" si="1"/>
        <v>9334904</v>
      </c>
      <c r="F152" s="79"/>
      <c r="G152" s="80"/>
      <c r="H152" s="70">
        <v>0</v>
      </c>
      <c r="I152" s="71"/>
      <c r="J152" s="72"/>
    </row>
    <row r="153" spans="1:10" ht="12.75" customHeight="1">
      <c r="A153" s="34"/>
      <c r="B153" s="73" t="s">
        <v>101</v>
      </c>
      <c r="C153" s="74"/>
      <c r="D153" s="35">
        <f t="shared" si="0"/>
        <v>167205</v>
      </c>
      <c r="E153" s="78">
        <f t="shared" si="1"/>
        <v>167205</v>
      </c>
      <c r="F153" s="79"/>
      <c r="G153" s="80"/>
      <c r="H153" s="70">
        <v>0</v>
      </c>
      <c r="I153" s="71"/>
      <c r="J153" s="72"/>
    </row>
    <row r="154" spans="1:10" ht="12.75" customHeight="1">
      <c r="A154" s="34"/>
      <c r="B154" s="73" t="s">
        <v>102</v>
      </c>
      <c r="C154" s="74"/>
      <c r="D154" s="35">
        <f t="shared" si="0"/>
        <v>266000</v>
      </c>
      <c r="E154" s="78">
        <f t="shared" si="1"/>
        <v>266000</v>
      </c>
      <c r="F154" s="79"/>
      <c r="G154" s="80"/>
      <c r="H154" s="70">
        <v>0</v>
      </c>
      <c r="I154" s="71"/>
      <c r="J154" s="72"/>
    </row>
    <row r="155" spans="1:10" ht="27" customHeight="1">
      <c r="A155" s="34"/>
      <c r="B155" s="73" t="s">
        <v>103</v>
      </c>
      <c r="C155" s="74"/>
      <c r="D155" s="35">
        <f t="shared" si="0"/>
        <v>4188136</v>
      </c>
      <c r="E155" s="78">
        <f t="shared" si="1"/>
        <v>4188136</v>
      </c>
      <c r="F155" s="79"/>
      <c r="G155" s="80"/>
      <c r="H155" s="70">
        <v>0</v>
      </c>
      <c r="I155" s="71"/>
      <c r="J155" s="72"/>
    </row>
    <row r="156" spans="1:10" ht="12.75" customHeight="1">
      <c r="A156" s="34"/>
      <c r="B156" s="73" t="s">
        <v>104</v>
      </c>
      <c r="C156" s="74"/>
      <c r="D156" s="35">
        <f t="shared" si="0"/>
        <v>867089</v>
      </c>
      <c r="E156" s="78">
        <f t="shared" si="1"/>
        <v>867089</v>
      </c>
      <c r="F156" s="79"/>
      <c r="G156" s="80"/>
      <c r="H156" s="70">
        <v>0</v>
      </c>
      <c r="I156" s="71"/>
      <c r="J156" s="72"/>
    </row>
    <row r="157" spans="1:10" ht="12.75" customHeight="1">
      <c r="A157" s="34"/>
      <c r="B157" s="73" t="s">
        <v>105</v>
      </c>
      <c r="C157" s="74"/>
      <c r="D157" s="35">
        <f t="shared" si="0"/>
        <v>0</v>
      </c>
      <c r="E157" s="78">
        <f t="shared" si="1"/>
        <v>0</v>
      </c>
      <c r="F157" s="79"/>
      <c r="G157" s="80"/>
      <c r="H157" s="70">
        <v>0</v>
      </c>
      <c r="I157" s="71"/>
      <c r="J157" s="72"/>
    </row>
    <row r="158" spans="1:10" ht="12.75" customHeight="1">
      <c r="A158" s="34"/>
      <c r="B158" s="73" t="s">
        <v>106</v>
      </c>
      <c r="C158" s="74"/>
      <c r="D158" s="35">
        <f t="shared" si="0"/>
        <v>586954</v>
      </c>
      <c r="E158" s="78">
        <f t="shared" si="1"/>
        <v>586954</v>
      </c>
      <c r="F158" s="79"/>
      <c r="G158" s="80"/>
      <c r="H158" s="70">
        <v>0</v>
      </c>
      <c r="I158" s="71"/>
      <c r="J158" s="72"/>
    </row>
    <row r="159" spans="1:10" ht="12.75" customHeight="1">
      <c r="A159" s="34"/>
      <c r="B159" s="73" t="s">
        <v>107</v>
      </c>
      <c r="C159" s="74"/>
      <c r="D159" s="35">
        <f t="shared" si="0"/>
        <v>691041</v>
      </c>
      <c r="E159" s="78">
        <f t="shared" si="1"/>
        <v>691041</v>
      </c>
      <c r="F159" s="79"/>
      <c r="G159" s="80"/>
      <c r="H159" s="70">
        <v>0</v>
      </c>
      <c r="I159" s="71"/>
      <c r="J159" s="72"/>
    </row>
    <row r="160" spans="1:10" ht="14.25" customHeight="1">
      <c r="A160" s="34"/>
      <c r="B160" s="73" t="s">
        <v>108</v>
      </c>
      <c r="C160" s="74"/>
      <c r="D160" s="35">
        <f t="shared" si="0"/>
        <v>0</v>
      </c>
      <c r="E160" s="78">
        <f>E175+E190</f>
        <v>0</v>
      </c>
      <c r="F160" s="79"/>
      <c r="G160" s="80"/>
      <c r="H160" s="70">
        <v>0</v>
      </c>
      <c r="I160" s="71"/>
      <c r="J160" s="72"/>
    </row>
    <row r="161" spans="1:10" ht="25.5" customHeight="1">
      <c r="A161" s="34"/>
      <c r="B161" s="73" t="s">
        <v>109</v>
      </c>
      <c r="C161" s="74"/>
      <c r="D161" s="35">
        <f t="shared" si="0"/>
        <v>2816304</v>
      </c>
      <c r="E161" s="78">
        <f>E176+E191</f>
        <v>2816304</v>
      </c>
      <c r="F161" s="79"/>
      <c r="G161" s="80"/>
      <c r="H161" s="70">
        <v>0</v>
      </c>
      <c r="I161" s="71"/>
      <c r="J161" s="72"/>
    </row>
    <row r="162" spans="1:10" ht="25.5" customHeight="1">
      <c r="A162" s="34"/>
      <c r="B162" s="73" t="s">
        <v>110</v>
      </c>
      <c r="C162" s="74"/>
      <c r="D162" s="35">
        <f t="shared" si="0"/>
        <v>1057605</v>
      </c>
      <c r="E162" s="78">
        <f>E177+E192</f>
        <v>1057605</v>
      </c>
      <c r="F162" s="79"/>
      <c r="G162" s="80"/>
      <c r="H162" s="70">
        <v>0</v>
      </c>
      <c r="I162" s="71"/>
      <c r="J162" s="72"/>
    </row>
    <row r="163" spans="1:10" ht="33.75" customHeight="1">
      <c r="A163" s="34"/>
      <c r="B163" s="73" t="s">
        <v>111</v>
      </c>
      <c r="C163" s="74"/>
      <c r="D163" s="35">
        <f t="shared" si="0"/>
        <v>1904572</v>
      </c>
      <c r="E163" s="78">
        <f>E178+E193</f>
        <v>1904572</v>
      </c>
      <c r="F163" s="79"/>
      <c r="G163" s="80"/>
      <c r="H163" s="70">
        <v>0</v>
      </c>
      <c r="I163" s="71"/>
      <c r="J163" s="72"/>
    </row>
    <row r="164" spans="1:10" ht="27" customHeight="1">
      <c r="A164" s="34" t="s">
        <v>112</v>
      </c>
      <c r="B164" s="81" t="s">
        <v>113</v>
      </c>
      <c r="C164" s="82"/>
      <c r="D164" s="36">
        <f t="shared" si="0"/>
        <v>39181194</v>
      </c>
      <c r="E164" s="83">
        <f>SUM(E165:G178)</f>
        <v>39181194</v>
      </c>
      <c r="F164" s="84"/>
      <c r="G164" s="85"/>
      <c r="H164" s="70">
        <v>0</v>
      </c>
      <c r="I164" s="71"/>
      <c r="J164" s="72"/>
    </row>
    <row r="165" spans="1:10" ht="12.75" customHeight="1">
      <c r="A165" s="34"/>
      <c r="B165" s="73" t="s">
        <v>98</v>
      </c>
      <c r="C165" s="74"/>
      <c r="D165" s="35">
        <f t="shared" si="0"/>
        <v>22783535</v>
      </c>
      <c r="E165" s="78">
        <v>22783535</v>
      </c>
      <c r="F165" s="79"/>
      <c r="G165" s="80"/>
      <c r="H165" s="70">
        <v>0</v>
      </c>
      <c r="I165" s="71"/>
      <c r="J165" s="72"/>
    </row>
    <row r="166" spans="1:10" ht="12.75" customHeight="1">
      <c r="A166" s="34"/>
      <c r="B166" s="73" t="s">
        <v>99</v>
      </c>
      <c r="C166" s="74"/>
      <c r="D166" s="35">
        <f t="shared" si="0"/>
        <v>133940</v>
      </c>
      <c r="E166" s="78">
        <f>5540+(128400)</f>
        <v>133940</v>
      </c>
      <c r="F166" s="79"/>
      <c r="G166" s="80"/>
      <c r="H166" s="70">
        <v>0</v>
      </c>
      <c r="I166" s="71"/>
      <c r="J166" s="72"/>
    </row>
    <row r="167" spans="1:10" ht="12.75" customHeight="1">
      <c r="A167" s="34"/>
      <c r="B167" s="73" t="s">
        <v>100</v>
      </c>
      <c r="C167" s="74"/>
      <c r="D167" s="35">
        <f t="shared" si="0"/>
        <v>6880637</v>
      </c>
      <c r="E167" s="78">
        <v>6880637</v>
      </c>
      <c r="F167" s="79"/>
      <c r="G167" s="80"/>
      <c r="H167" s="70">
        <v>0</v>
      </c>
      <c r="I167" s="71"/>
      <c r="J167" s="72"/>
    </row>
    <row r="168" spans="1:10" ht="12.75" customHeight="1">
      <c r="A168" s="34"/>
      <c r="B168" s="73" t="s">
        <v>101</v>
      </c>
      <c r="C168" s="74"/>
      <c r="D168" s="35">
        <f t="shared" si="0"/>
        <v>89344</v>
      </c>
      <c r="E168" s="78">
        <v>89344</v>
      </c>
      <c r="F168" s="79"/>
      <c r="G168" s="80"/>
      <c r="H168" s="70">
        <v>0</v>
      </c>
      <c r="I168" s="71"/>
      <c r="J168" s="72"/>
    </row>
    <row r="169" spans="1:10" ht="12.75" customHeight="1">
      <c r="A169" s="34"/>
      <c r="B169" s="73" t="s">
        <v>102</v>
      </c>
      <c r="C169" s="74"/>
      <c r="D169" s="35">
        <f t="shared" si="0"/>
        <v>196000</v>
      </c>
      <c r="E169" s="78">
        <v>196000</v>
      </c>
      <c r="F169" s="79"/>
      <c r="G169" s="80"/>
      <c r="H169" s="70">
        <v>0</v>
      </c>
      <c r="I169" s="71"/>
      <c r="J169" s="72"/>
    </row>
    <row r="170" spans="1:10" ht="26.25" customHeight="1">
      <c r="A170" s="34"/>
      <c r="B170" s="73" t="s">
        <v>103</v>
      </c>
      <c r="C170" s="74"/>
      <c r="D170" s="35">
        <f t="shared" si="0"/>
        <v>3865093</v>
      </c>
      <c r="E170" s="78">
        <v>3865093</v>
      </c>
      <c r="F170" s="79"/>
      <c r="G170" s="80"/>
      <c r="H170" s="70">
        <v>0</v>
      </c>
      <c r="I170" s="71"/>
      <c r="J170" s="72"/>
    </row>
    <row r="171" spans="1:11" ht="12.75" customHeight="1">
      <c r="A171" s="34"/>
      <c r="B171" s="73" t="s">
        <v>104</v>
      </c>
      <c r="C171" s="74"/>
      <c r="D171" s="35">
        <f t="shared" si="0"/>
        <v>520318</v>
      </c>
      <c r="E171" s="78">
        <v>520318</v>
      </c>
      <c r="F171" s="79"/>
      <c r="G171" s="80"/>
      <c r="H171" s="70">
        <v>0</v>
      </c>
      <c r="I171" s="71"/>
      <c r="J171" s="72"/>
      <c r="K171" s="57"/>
    </row>
    <row r="172" spans="1:11" ht="12.75" customHeight="1">
      <c r="A172" s="34"/>
      <c r="B172" s="73" t="s">
        <v>105</v>
      </c>
      <c r="C172" s="74"/>
      <c r="D172" s="35">
        <f t="shared" si="0"/>
        <v>0</v>
      </c>
      <c r="E172" s="78">
        <v>0</v>
      </c>
      <c r="F172" s="79"/>
      <c r="G172" s="80"/>
      <c r="H172" s="70">
        <v>0</v>
      </c>
      <c r="I172" s="71"/>
      <c r="J172" s="72"/>
      <c r="K172" s="57"/>
    </row>
    <row r="173" spans="1:11" ht="12.75" customHeight="1">
      <c r="A173" s="34"/>
      <c r="B173" s="73" t="s">
        <v>106</v>
      </c>
      <c r="C173" s="74"/>
      <c r="D173" s="35">
        <f t="shared" si="0"/>
        <v>418154</v>
      </c>
      <c r="E173" s="78">
        <v>418154</v>
      </c>
      <c r="F173" s="79"/>
      <c r="G173" s="80"/>
      <c r="H173" s="70">
        <v>0</v>
      </c>
      <c r="I173" s="71"/>
      <c r="J173" s="72"/>
      <c r="K173" s="57"/>
    </row>
    <row r="174" spans="1:10" ht="12.75" customHeight="1">
      <c r="A174" s="34"/>
      <c r="B174" s="73" t="s">
        <v>107</v>
      </c>
      <c r="C174" s="74"/>
      <c r="D174" s="35">
        <f t="shared" si="0"/>
        <v>535041</v>
      </c>
      <c r="E174" s="78">
        <f>529469+5250+5+317</f>
        <v>535041</v>
      </c>
      <c r="F174" s="79"/>
      <c r="G174" s="80"/>
      <c r="H174" s="70">
        <v>0</v>
      </c>
      <c r="I174" s="71"/>
      <c r="J174" s="72"/>
    </row>
    <row r="175" spans="1:10" ht="12.75" customHeight="1">
      <c r="A175" s="34"/>
      <c r="B175" s="73" t="s">
        <v>108</v>
      </c>
      <c r="C175" s="74"/>
      <c r="D175" s="35">
        <f t="shared" si="0"/>
        <v>0</v>
      </c>
      <c r="E175" s="78">
        <v>0</v>
      </c>
      <c r="F175" s="79"/>
      <c r="G175" s="80"/>
      <c r="H175" s="70">
        <v>0</v>
      </c>
      <c r="I175" s="71"/>
      <c r="J175" s="72"/>
    </row>
    <row r="176" spans="1:10" ht="25.5" customHeight="1">
      <c r="A176" s="34"/>
      <c r="B176" s="73" t="s">
        <v>109</v>
      </c>
      <c r="C176" s="74"/>
      <c r="D176" s="35">
        <f t="shared" si="0"/>
        <v>2816304</v>
      </c>
      <c r="E176" s="78">
        <f>2512552+303752</f>
        <v>2816304</v>
      </c>
      <c r="F176" s="79"/>
      <c r="G176" s="80"/>
      <c r="H176" s="70">
        <v>0</v>
      </c>
      <c r="I176" s="71"/>
      <c r="J176" s="72"/>
    </row>
    <row r="177" spans="1:10" ht="25.5" customHeight="1">
      <c r="A177" s="34"/>
      <c r="B177" s="73" t="s">
        <v>110</v>
      </c>
      <c r="C177" s="74"/>
      <c r="D177" s="35">
        <f t="shared" si="0"/>
        <v>48550</v>
      </c>
      <c r="E177" s="78">
        <f>48550+(29373.94-29373.94)</f>
        <v>48550</v>
      </c>
      <c r="F177" s="79"/>
      <c r="G177" s="80"/>
      <c r="H177" s="70">
        <v>0</v>
      </c>
      <c r="I177" s="71"/>
      <c r="J177" s="72"/>
    </row>
    <row r="178" spans="1:11" ht="24" customHeight="1">
      <c r="A178" s="34"/>
      <c r="B178" s="73" t="s">
        <v>111</v>
      </c>
      <c r="C178" s="74"/>
      <c r="D178" s="35">
        <f t="shared" si="0"/>
        <v>894278</v>
      </c>
      <c r="E178" s="78">
        <f>876130+18148</f>
        <v>894278</v>
      </c>
      <c r="F178" s="79"/>
      <c r="G178" s="80"/>
      <c r="H178" s="70">
        <v>0</v>
      </c>
      <c r="I178" s="71"/>
      <c r="J178" s="72"/>
      <c r="K178" s="57"/>
    </row>
    <row r="179" spans="1:10" ht="30.75" customHeight="1">
      <c r="A179" s="34" t="s">
        <v>114</v>
      </c>
      <c r="B179" s="81" t="s">
        <v>115</v>
      </c>
      <c r="C179" s="82"/>
      <c r="D179" s="36">
        <f t="shared" si="0"/>
        <v>13742803</v>
      </c>
      <c r="E179" s="83">
        <f>SUM(E180:G193)</f>
        <v>13742803</v>
      </c>
      <c r="F179" s="84"/>
      <c r="G179" s="85"/>
      <c r="H179" s="70">
        <v>0</v>
      </c>
      <c r="I179" s="71"/>
      <c r="J179" s="72"/>
    </row>
    <row r="180" spans="1:10" ht="12.75">
      <c r="A180" s="34"/>
      <c r="B180" s="73" t="s">
        <v>98</v>
      </c>
      <c r="C180" s="74"/>
      <c r="D180" s="35">
        <f t="shared" si="0"/>
        <v>8126712</v>
      </c>
      <c r="E180" s="78">
        <v>8126712</v>
      </c>
      <c r="F180" s="79"/>
      <c r="G180" s="80"/>
      <c r="H180" s="70">
        <v>0</v>
      </c>
      <c r="I180" s="71"/>
      <c r="J180" s="72"/>
    </row>
    <row r="181" spans="1:10" ht="12.75">
      <c r="A181" s="34"/>
      <c r="B181" s="73" t="s">
        <v>99</v>
      </c>
      <c r="C181" s="74"/>
      <c r="D181" s="35">
        <f t="shared" si="0"/>
        <v>0</v>
      </c>
      <c r="E181" s="78">
        <v>0</v>
      </c>
      <c r="F181" s="79"/>
      <c r="G181" s="80"/>
      <c r="H181" s="70">
        <v>0</v>
      </c>
      <c r="I181" s="71"/>
      <c r="J181" s="72"/>
    </row>
    <row r="182" spans="1:10" ht="12.75">
      <c r="A182" s="34"/>
      <c r="B182" s="73" t="s">
        <v>100</v>
      </c>
      <c r="C182" s="74"/>
      <c r="D182" s="35">
        <f t="shared" si="0"/>
        <v>2454267</v>
      </c>
      <c r="E182" s="78">
        <v>2454267</v>
      </c>
      <c r="F182" s="79"/>
      <c r="G182" s="80"/>
      <c r="H182" s="70">
        <v>0</v>
      </c>
      <c r="I182" s="71"/>
      <c r="J182" s="72"/>
    </row>
    <row r="183" spans="1:10" ht="12.75">
      <c r="A183" s="34"/>
      <c r="B183" s="73" t="s">
        <v>101</v>
      </c>
      <c r="C183" s="74"/>
      <c r="D183" s="35">
        <f t="shared" si="0"/>
        <v>77861</v>
      </c>
      <c r="E183" s="78">
        <v>77861</v>
      </c>
      <c r="F183" s="79"/>
      <c r="G183" s="80"/>
      <c r="H183" s="70">
        <v>0</v>
      </c>
      <c r="I183" s="71"/>
      <c r="J183" s="72"/>
    </row>
    <row r="184" spans="1:10" ht="12.75">
      <c r="A184" s="34"/>
      <c r="B184" s="73" t="s">
        <v>102</v>
      </c>
      <c r="C184" s="74"/>
      <c r="D184" s="35">
        <f t="shared" si="0"/>
        <v>70000</v>
      </c>
      <c r="E184" s="78">
        <v>70000</v>
      </c>
      <c r="F184" s="79"/>
      <c r="G184" s="80"/>
      <c r="H184" s="70">
        <v>0</v>
      </c>
      <c r="I184" s="71"/>
      <c r="J184" s="72"/>
    </row>
    <row r="185" spans="1:10" ht="12.75">
      <c r="A185" s="34"/>
      <c r="B185" s="73" t="s">
        <v>103</v>
      </c>
      <c r="C185" s="74"/>
      <c r="D185" s="35">
        <f t="shared" si="0"/>
        <v>323043</v>
      </c>
      <c r="E185" s="78">
        <v>323043</v>
      </c>
      <c r="F185" s="79"/>
      <c r="G185" s="80"/>
      <c r="H185" s="70">
        <v>0</v>
      </c>
      <c r="I185" s="71"/>
      <c r="J185" s="72"/>
    </row>
    <row r="186" spans="1:10" ht="12.75">
      <c r="A186" s="34"/>
      <c r="B186" s="73" t="s">
        <v>104</v>
      </c>
      <c r="C186" s="74"/>
      <c r="D186" s="35">
        <f t="shared" si="0"/>
        <v>346771</v>
      </c>
      <c r="E186" s="78">
        <v>346771</v>
      </c>
      <c r="F186" s="79"/>
      <c r="G186" s="80"/>
      <c r="H186" s="70">
        <v>0</v>
      </c>
      <c r="I186" s="71"/>
      <c r="J186" s="72"/>
    </row>
    <row r="187" spans="1:10" ht="12.75">
      <c r="A187" s="34"/>
      <c r="B187" s="73" t="s">
        <v>105</v>
      </c>
      <c r="C187" s="74"/>
      <c r="D187" s="35">
        <f t="shared" si="0"/>
        <v>0</v>
      </c>
      <c r="E187" s="78">
        <v>0</v>
      </c>
      <c r="F187" s="79"/>
      <c r="G187" s="80"/>
      <c r="H187" s="70">
        <v>0</v>
      </c>
      <c r="I187" s="71"/>
      <c r="J187" s="72"/>
    </row>
    <row r="188" spans="1:10" ht="12.75">
      <c r="A188" s="34"/>
      <c r="B188" s="73" t="s">
        <v>106</v>
      </c>
      <c r="C188" s="74"/>
      <c r="D188" s="35">
        <f t="shared" si="0"/>
        <v>168800</v>
      </c>
      <c r="E188" s="78">
        <v>168800</v>
      </c>
      <c r="F188" s="79"/>
      <c r="G188" s="80"/>
      <c r="H188" s="70">
        <v>0</v>
      </c>
      <c r="I188" s="71"/>
      <c r="J188" s="72"/>
    </row>
    <row r="189" spans="1:10" ht="12.75">
      <c r="A189" s="34"/>
      <c r="B189" s="73" t="s">
        <v>107</v>
      </c>
      <c r="C189" s="74"/>
      <c r="D189" s="35">
        <f t="shared" si="0"/>
        <v>156000</v>
      </c>
      <c r="E189" s="78">
        <v>156000</v>
      </c>
      <c r="F189" s="79"/>
      <c r="G189" s="80"/>
      <c r="H189" s="70">
        <v>0</v>
      </c>
      <c r="I189" s="71"/>
      <c r="J189" s="72"/>
    </row>
    <row r="190" spans="1:10" ht="12.75">
      <c r="A190" s="34"/>
      <c r="B190" s="73" t="s">
        <v>108</v>
      </c>
      <c r="C190" s="74"/>
      <c r="D190" s="35">
        <f t="shared" si="0"/>
        <v>0</v>
      </c>
      <c r="E190" s="78">
        <v>0</v>
      </c>
      <c r="F190" s="79"/>
      <c r="G190" s="80"/>
      <c r="H190" s="70">
        <v>0</v>
      </c>
      <c r="I190" s="71"/>
      <c r="J190" s="72"/>
    </row>
    <row r="191" spans="1:10" ht="12.75">
      <c r="A191" s="34"/>
      <c r="B191" s="73" t="s">
        <v>109</v>
      </c>
      <c r="C191" s="74"/>
      <c r="D191" s="35">
        <f t="shared" si="0"/>
        <v>0</v>
      </c>
      <c r="E191" s="78">
        <v>0</v>
      </c>
      <c r="F191" s="79"/>
      <c r="G191" s="80"/>
      <c r="H191" s="70">
        <v>0</v>
      </c>
      <c r="I191" s="71"/>
      <c r="J191" s="72"/>
    </row>
    <row r="192" spans="1:10" ht="24.75" customHeight="1">
      <c r="A192" s="34"/>
      <c r="B192" s="73" t="s">
        <v>110</v>
      </c>
      <c r="C192" s="74"/>
      <c r="D192" s="35">
        <f t="shared" si="0"/>
        <v>1009055</v>
      </c>
      <c r="E192" s="78">
        <f>885000+124055</f>
        <v>1009055</v>
      </c>
      <c r="F192" s="79"/>
      <c r="G192" s="80"/>
      <c r="H192" s="70">
        <v>0</v>
      </c>
      <c r="I192" s="71"/>
      <c r="J192" s="72"/>
    </row>
    <row r="193" spans="1:10" ht="24" customHeight="1">
      <c r="A193" s="34"/>
      <c r="B193" s="73" t="s">
        <v>111</v>
      </c>
      <c r="C193" s="74"/>
      <c r="D193" s="35">
        <f t="shared" si="0"/>
        <v>1010294</v>
      </c>
      <c r="E193" s="78">
        <f>886240+124054</f>
        <v>1010294</v>
      </c>
      <c r="F193" s="79"/>
      <c r="G193" s="80"/>
      <c r="H193" s="70">
        <v>0</v>
      </c>
      <c r="I193" s="71"/>
      <c r="J193" s="72"/>
    </row>
    <row r="194" spans="1:10" ht="27.75" customHeight="1">
      <c r="A194" s="34" t="s">
        <v>116</v>
      </c>
      <c r="B194" s="65" t="s">
        <v>117</v>
      </c>
      <c r="C194" s="66"/>
      <c r="D194" s="35">
        <f t="shared" si="0"/>
        <v>0</v>
      </c>
      <c r="E194" s="67">
        <v>0</v>
      </c>
      <c r="F194" s="68"/>
      <c r="G194" s="69"/>
      <c r="H194" s="70">
        <v>0</v>
      </c>
      <c r="I194" s="71"/>
      <c r="J194" s="72"/>
    </row>
    <row r="195" spans="1:10" ht="27.75" customHeight="1">
      <c r="A195" s="34"/>
      <c r="B195" s="73" t="s">
        <v>154</v>
      </c>
      <c r="C195" s="74"/>
      <c r="D195" s="55">
        <v>0</v>
      </c>
      <c r="E195" s="75">
        <v>0</v>
      </c>
      <c r="F195" s="76"/>
      <c r="G195" s="77"/>
      <c r="H195" s="70">
        <v>0</v>
      </c>
      <c r="I195" s="71"/>
      <c r="J195" s="72"/>
    </row>
    <row r="196" spans="2:10" ht="12.75">
      <c r="B196" s="37"/>
      <c r="C196" s="37"/>
      <c r="D196" s="38"/>
      <c r="E196" s="37"/>
      <c r="F196" s="37"/>
      <c r="G196" s="37"/>
      <c r="H196" s="37"/>
      <c r="I196" s="37"/>
      <c r="J196" s="37"/>
    </row>
    <row r="197" spans="2:10" ht="12.75">
      <c r="B197" s="38"/>
      <c r="C197" s="38"/>
      <c r="D197" s="38"/>
      <c r="E197" s="38"/>
      <c r="F197" s="38"/>
      <c r="G197" s="38"/>
      <c r="H197" s="38"/>
      <c r="I197" s="38"/>
      <c r="J197" s="38"/>
    </row>
    <row r="198" spans="2:10" ht="12.75">
      <c r="B198" s="32" t="s">
        <v>118</v>
      </c>
      <c r="C198" s="32"/>
      <c r="D198" s="32"/>
      <c r="E198" s="39"/>
      <c r="F198" s="39"/>
      <c r="G198" s="32"/>
      <c r="H198" s="39" t="s">
        <v>119</v>
      </c>
      <c r="I198" s="39"/>
      <c r="J198" s="39"/>
    </row>
    <row r="199" spans="2:10" ht="12.75">
      <c r="B199" s="15"/>
      <c r="C199" s="15"/>
      <c r="D199" s="15"/>
      <c r="E199" s="15"/>
      <c r="F199" s="40" t="s">
        <v>120</v>
      </c>
      <c r="G199" s="15"/>
      <c r="H199" s="63" t="s">
        <v>121</v>
      </c>
      <c r="I199" s="63"/>
      <c r="J199" s="63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6"/>
    </row>
    <row r="201" spans="4:5" ht="12.75">
      <c r="D201" s="64" t="s">
        <v>122</v>
      </c>
      <c r="E201" s="64"/>
    </row>
    <row r="203" spans="2:10" ht="12.75">
      <c r="B203" s="1" t="s">
        <v>123</v>
      </c>
      <c r="E203" s="3"/>
      <c r="F203" s="39"/>
      <c r="G203" s="32"/>
      <c r="H203" s="39" t="s">
        <v>124</v>
      </c>
      <c r="I203" s="39"/>
      <c r="J203" s="39"/>
    </row>
    <row r="204" spans="6:10" ht="12.75">
      <c r="F204" s="40" t="s">
        <v>120</v>
      </c>
      <c r="G204" s="15"/>
      <c r="H204" s="63" t="s">
        <v>121</v>
      </c>
      <c r="I204" s="63"/>
      <c r="J204" s="63"/>
    </row>
    <row r="207" spans="2:10" ht="12.75">
      <c r="B207" s="1" t="s">
        <v>139</v>
      </c>
      <c r="E207" s="3" t="s">
        <v>142</v>
      </c>
      <c r="F207" s="3"/>
      <c r="H207" s="3" t="s">
        <v>143</v>
      </c>
      <c r="I207" s="3"/>
      <c r="J207" s="52" t="s">
        <v>166</v>
      </c>
    </row>
    <row r="208" spans="6:8" ht="12.75">
      <c r="F208" s="1" t="s">
        <v>140</v>
      </c>
      <c r="H208" s="1" t="s">
        <v>141</v>
      </c>
    </row>
  </sheetData>
  <sheetProtection/>
  <mergeCells count="257">
    <mergeCell ref="J28:J29"/>
    <mergeCell ref="A34:J34"/>
    <mergeCell ref="A49:J49"/>
    <mergeCell ref="A50:C50"/>
    <mergeCell ref="D50:E50"/>
    <mergeCell ref="G50:H50"/>
    <mergeCell ref="I50:J50"/>
    <mergeCell ref="B16:J16"/>
    <mergeCell ref="B17:J17"/>
    <mergeCell ref="B18:J18"/>
    <mergeCell ref="B19:J19"/>
    <mergeCell ref="J23:J25"/>
    <mergeCell ref="J26:J27"/>
    <mergeCell ref="A118:G118"/>
    <mergeCell ref="H118:J118"/>
    <mergeCell ref="A119:G119"/>
    <mergeCell ref="H119:J119"/>
    <mergeCell ref="A120:G120"/>
    <mergeCell ref="H120:J120"/>
    <mergeCell ref="A56:J56"/>
    <mergeCell ref="A115:J115"/>
    <mergeCell ref="A116:G116"/>
    <mergeCell ref="H116:J116"/>
    <mergeCell ref="A117:G117"/>
    <mergeCell ref="H117:J117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I70"/>
    <mergeCell ref="A124:G124"/>
    <mergeCell ref="H124:J124"/>
    <mergeCell ref="A125:G125"/>
    <mergeCell ref="H125:J125"/>
    <mergeCell ref="A126:G126"/>
    <mergeCell ref="H126:J126"/>
    <mergeCell ref="A121:G121"/>
    <mergeCell ref="H121:J121"/>
    <mergeCell ref="A122:G122"/>
    <mergeCell ref="H122:J122"/>
    <mergeCell ref="A123:G123"/>
    <mergeCell ref="H123:J123"/>
    <mergeCell ref="B132:C132"/>
    <mergeCell ref="E132:G132"/>
    <mergeCell ref="H132:J132"/>
    <mergeCell ref="B133:C133"/>
    <mergeCell ref="E133:G133"/>
    <mergeCell ref="H133:J133"/>
    <mergeCell ref="A127:G127"/>
    <mergeCell ref="H127:J127"/>
    <mergeCell ref="A129:J129"/>
    <mergeCell ref="A130:A131"/>
    <mergeCell ref="B130:C131"/>
    <mergeCell ref="D130:D131"/>
    <mergeCell ref="E130:J130"/>
    <mergeCell ref="E131:G131"/>
    <mergeCell ref="H131:J131"/>
    <mergeCell ref="B136:C136"/>
    <mergeCell ref="E136:G136"/>
    <mergeCell ref="H136:J136"/>
    <mergeCell ref="B137:C137"/>
    <mergeCell ref="E137:G137"/>
    <mergeCell ref="H137:J137"/>
    <mergeCell ref="B134:C134"/>
    <mergeCell ref="E134:G134"/>
    <mergeCell ref="H134:J134"/>
    <mergeCell ref="B135:C135"/>
    <mergeCell ref="E135:G135"/>
    <mergeCell ref="H135:J135"/>
    <mergeCell ref="B139:C139"/>
    <mergeCell ref="E139:G139"/>
    <mergeCell ref="H139:J139"/>
    <mergeCell ref="B140:C140"/>
    <mergeCell ref="E140:G140"/>
    <mergeCell ref="H140:J140"/>
    <mergeCell ref="B138:C138"/>
    <mergeCell ref="E138:G138"/>
    <mergeCell ref="H138:J138"/>
    <mergeCell ref="B144:C144"/>
    <mergeCell ref="E144:G144"/>
    <mergeCell ref="H144:J144"/>
    <mergeCell ref="B145:C145"/>
    <mergeCell ref="E145:G145"/>
    <mergeCell ref="H145:J145"/>
    <mergeCell ref="B141:C141"/>
    <mergeCell ref="E141:G141"/>
    <mergeCell ref="H141:J141"/>
    <mergeCell ref="B143:C143"/>
    <mergeCell ref="E143:G143"/>
    <mergeCell ref="H143:J143"/>
    <mergeCell ref="B142:C142"/>
    <mergeCell ref="E142:G142"/>
    <mergeCell ref="H142:J142"/>
    <mergeCell ref="B148:C148"/>
    <mergeCell ref="E148:G148"/>
    <mergeCell ref="H148:J148"/>
    <mergeCell ref="B149:C149"/>
    <mergeCell ref="E149:G149"/>
    <mergeCell ref="H149:J149"/>
    <mergeCell ref="B146:C146"/>
    <mergeCell ref="E146:G146"/>
    <mergeCell ref="H146:J146"/>
    <mergeCell ref="B147:C147"/>
    <mergeCell ref="E147:G147"/>
    <mergeCell ref="H147:J147"/>
    <mergeCell ref="B152:C152"/>
    <mergeCell ref="E152:G152"/>
    <mergeCell ref="H152:J152"/>
    <mergeCell ref="B153:C153"/>
    <mergeCell ref="E153:G153"/>
    <mergeCell ref="H153:J153"/>
    <mergeCell ref="B150:C150"/>
    <mergeCell ref="E150:G150"/>
    <mergeCell ref="H150:J150"/>
    <mergeCell ref="B151:C151"/>
    <mergeCell ref="E151:G151"/>
    <mergeCell ref="H151:J151"/>
    <mergeCell ref="B156:C156"/>
    <mergeCell ref="E156:G156"/>
    <mergeCell ref="H156:J156"/>
    <mergeCell ref="B157:C157"/>
    <mergeCell ref="E157:G157"/>
    <mergeCell ref="H157:J157"/>
    <mergeCell ref="B154:C154"/>
    <mergeCell ref="E154:G154"/>
    <mergeCell ref="H154:J154"/>
    <mergeCell ref="B155:C155"/>
    <mergeCell ref="E155:G155"/>
    <mergeCell ref="H155:J155"/>
    <mergeCell ref="B160:C160"/>
    <mergeCell ref="E160:G160"/>
    <mergeCell ref="H160:J160"/>
    <mergeCell ref="B161:C161"/>
    <mergeCell ref="E161:G161"/>
    <mergeCell ref="H161:J161"/>
    <mergeCell ref="B158:C158"/>
    <mergeCell ref="E158:G158"/>
    <mergeCell ref="H158:J158"/>
    <mergeCell ref="B159:C159"/>
    <mergeCell ref="E159:G159"/>
    <mergeCell ref="H159:J159"/>
    <mergeCell ref="B164:C164"/>
    <mergeCell ref="E164:G164"/>
    <mergeCell ref="H164:J164"/>
    <mergeCell ref="B165:C165"/>
    <mergeCell ref="E165:G165"/>
    <mergeCell ref="H165:J165"/>
    <mergeCell ref="B162:C162"/>
    <mergeCell ref="E162:G162"/>
    <mergeCell ref="H162:J162"/>
    <mergeCell ref="B163:C163"/>
    <mergeCell ref="E163:G163"/>
    <mergeCell ref="H163:J163"/>
    <mergeCell ref="B168:C168"/>
    <mergeCell ref="E168:G168"/>
    <mergeCell ref="H168:J168"/>
    <mergeCell ref="B169:C169"/>
    <mergeCell ref="E169:G169"/>
    <mergeCell ref="H169:J169"/>
    <mergeCell ref="B166:C166"/>
    <mergeCell ref="E166:G166"/>
    <mergeCell ref="H166:J166"/>
    <mergeCell ref="B167:C167"/>
    <mergeCell ref="E167:G167"/>
    <mergeCell ref="H167:J167"/>
    <mergeCell ref="B172:C172"/>
    <mergeCell ref="E172:G172"/>
    <mergeCell ref="H172:J172"/>
    <mergeCell ref="B173:C173"/>
    <mergeCell ref="E173:G173"/>
    <mergeCell ref="H173:J173"/>
    <mergeCell ref="B170:C170"/>
    <mergeCell ref="E170:G170"/>
    <mergeCell ref="H170:J170"/>
    <mergeCell ref="B171:C171"/>
    <mergeCell ref="E171:G171"/>
    <mergeCell ref="H171:J171"/>
    <mergeCell ref="B176:C176"/>
    <mergeCell ref="E176:G176"/>
    <mergeCell ref="H176:J176"/>
    <mergeCell ref="B177:C177"/>
    <mergeCell ref="E177:G177"/>
    <mergeCell ref="H177:J177"/>
    <mergeCell ref="B174:C174"/>
    <mergeCell ref="E174:G174"/>
    <mergeCell ref="H174:J174"/>
    <mergeCell ref="B175:C175"/>
    <mergeCell ref="E175:G175"/>
    <mergeCell ref="H175:J175"/>
    <mergeCell ref="B180:C180"/>
    <mergeCell ref="E180:G180"/>
    <mergeCell ref="H180:J180"/>
    <mergeCell ref="B181:C181"/>
    <mergeCell ref="E181:G181"/>
    <mergeCell ref="H181:J181"/>
    <mergeCell ref="B178:C178"/>
    <mergeCell ref="E178:G178"/>
    <mergeCell ref="H178:J178"/>
    <mergeCell ref="B179:C179"/>
    <mergeCell ref="E179:G179"/>
    <mergeCell ref="H179:J179"/>
    <mergeCell ref="B184:C184"/>
    <mergeCell ref="E184:G184"/>
    <mergeCell ref="H184:J184"/>
    <mergeCell ref="B185:C185"/>
    <mergeCell ref="E185:G185"/>
    <mergeCell ref="H185:J185"/>
    <mergeCell ref="B182:C182"/>
    <mergeCell ref="E182:G182"/>
    <mergeCell ref="H182:J182"/>
    <mergeCell ref="B183:C183"/>
    <mergeCell ref="E183:G183"/>
    <mergeCell ref="H183:J183"/>
    <mergeCell ref="H191:J191"/>
    <mergeCell ref="B188:C188"/>
    <mergeCell ref="E188:G188"/>
    <mergeCell ref="H188:J188"/>
    <mergeCell ref="B189:C189"/>
    <mergeCell ref="E189:G189"/>
    <mergeCell ref="H189:J189"/>
    <mergeCell ref="B186:C186"/>
    <mergeCell ref="E186:G186"/>
    <mergeCell ref="H186:J186"/>
    <mergeCell ref="B187:C187"/>
    <mergeCell ref="E187:G187"/>
    <mergeCell ref="H187:J187"/>
    <mergeCell ref="A71:I71"/>
    <mergeCell ref="A72:I72"/>
    <mergeCell ref="A73:I73"/>
    <mergeCell ref="A74:I74"/>
    <mergeCell ref="H199:J199"/>
    <mergeCell ref="D201:E201"/>
    <mergeCell ref="H204:J204"/>
    <mergeCell ref="B194:C194"/>
    <mergeCell ref="E194:G194"/>
    <mergeCell ref="H194:J194"/>
    <mergeCell ref="B195:C195"/>
    <mergeCell ref="E195:G195"/>
    <mergeCell ref="H195:J195"/>
    <mergeCell ref="B192:C192"/>
    <mergeCell ref="E192:G192"/>
    <mergeCell ref="H192:J192"/>
    <mergeCell ref="B193:C193"/>
    <mergeCell ref="E193:G193"/>
    <mergeCell ref="H193:J193"/>
    <mergeCell ref="B190:C190"/>
    <mergeCell ref="E190:G190"/>
    <mergeCell ref="H190:J190"/>
    <mergeCell ref="B191:C191"/>
    <mergeCell ref="E191:G191"/>
  </mergeCells>
  <printOptions horizontalCentered="1"/>
  <pageMargins left="0.8661417322834646" right="0.35433070866141736" top="0.15748031496062992" bottom="0.15748031496062992" header="0.15748031496062992" footer="0.15748031496062992"/>
  <pageSetup fitToHeight="3" fitToWidth="1" horizontalDpi="600" verticalDpi="600" orientation="portrait" paperSize="9" scale="80" r:id="rId1"/>
  <rowBreaks count="2" manualBreakCount="2">
    <brk id="51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Троегубова Ольга Геннадьевна</dc:creator>
  <cp:keywords/>
  <dc:description/>
  <cp:lastModifiedBy>к</cp:lastModifiedBy>
  <cp:lastPrinted>2012-12-10T02:53:09Z</cp:lastPrinted>
  <dcterms:created xsi:type="dcterms:W3CDTF">2012-01-24T06:55:56Z</dcterms:created>
  <dcterms:modified xsi:type="dcterms:W3CDTF">2013-02-13T05:29:24Z</dcterms:modified>
  <cp:category/>
  <cp:version/>
  <cp:contentType/>
  <cp:contentStatus/>
</cp:coreProperties>
</file>